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mc:AlternateContent xmlns:mc="http://schemas.openxmlformats.org/markup-compatibility/2006">
    <mc:Choice Requires="x15">
      <x15ac:absPath xmlns:x15ac="http://schemas.microsoft.com/office/spreadsheetml/2010/11/ac" url="I:\Engenharia\Documentos\Planilhas\Planilha Orçamento\2021\Tubarão\"/>
    </mc:Choice>
  </mc:AlternateContent>
  <bookViews>
    <workbookView xWindow="0" yWindow="0" windowWidth="21600" windowHeight="9000" tabRatio="594"/>
  </bookViews>
  <sheets>
    <sheet name="Planilha de Orçamento" sheetId="9" r:id="rId1"/>
    <sheet name="BDI" sheetId="10" r:id="rId2"/>
  </sheets>
  <definedNames>
    <definedName name="_xlnm.Print_Area" localSheetId="1">BDI!$A$1:$I$33</definedName>
    <definedName name="_xlnm.Print_Area" localSheetId="0">'Planilha de Orçamento'!$A$1:$G$290</definedName>
    <definedName name="CPUSINAPI">#REF!</definedName>
    <definedName name="_xlnm.Print_Titles" localSheetId="0">'Planilha de Orçamento'!$11:$12</definedName>
  </definedNames>
  <calcPr calcId="162913" fullPrecision="0"/>
</workbook>
</file>

<file path=xl/calcChain.xml><?xml version="1.0" encoding="utf-8"?>
<calcChain xmlns="http://schemas.openxmlformats.org/spreadsheetml/2006/main">
  <c r="G48" i="9" l="1"/>
  <c r="G193" i="9" l="1"/>
  <c r="G194" i="9"/>
  <c r="G195" i="9"/>
  <c r="G180" i="9"/>
  <c r="G111" i="9" l="1"/>
  <c r="G112" i="9" l="1"/>
  <c r="G104" i="9" l="1"/>
  <c r="G103" i="9"/>
  <c r="G102" i="9"/>
  <c r="G101" i="9"/>
  <c r="G100" i="9"/>
  <c r="G99" i="9"/>
  <c r="G98" i="9"/>
  <c r="G25" i="9" l="1"/>
  <c r="G24" i="9"/>
  <c r="G143" i="9"/>
  <c r="G141" i="9"/>
  <c r="G140" i="9"/>
  <c r="G139" i="9"/>
  <c r="G138" i="9"/>
  <c r="G137" i="9"/>
  <c r="G263" i="9" l="1"/>
  <c r="G246" i="9" l="1"/>
  <c r="G245" i="9"/>
  <c r="G244" i="9"/>
  <c r="G243" i="9"/>
  <c r="G242" i="9"/>
  <c r="G241" i="9"/>
  <c r="G240" i="9"/>
  <c r="G239" i="9"/>
  <c r="G238" i="9"/>
  <c r="G262" i="9" l="1"/>
  <c r="G264" i="9"/>
  <c r="G266" i="9"/>
  <c r="G216" i="9" l="1"/>
  <c r="F288" i="9"/>
  <c r="E288" i="9"/>
  <c r="G287" i="9"/>
  <c r="G286" i="9"/>
  <c r="G285" i="9"/>
  <c r="G284" i="9"/>
  <c r="G283" i="9"/>
  <c r="G282" i="9"/>
  <c r="G281" i="9"/>
  <c r="G280" i="9"/>
  <c r="G279" i="9"/>
  <c r="G277" i="9"/>
  <c r="G276" i="9"/>
  <c r="G275" i="9"/>
  <c r="G274" i="9"/>
  <c r="G273" i="9"/>
  <c r="G272" i="9"/>
  <c r="G271" i="9"/>
  <c r="G270" i="9"/>
  <c r="G269" i="9"/>
  <c r="G267" i="9"/>
  <c r="G265" i="9"/>
  <c r="G261" i="9"/>
  <c r="G260" i="9"/>
  <c r="G259" i="9"/>
  <c r="G258" i="9"/>
  <c r="G257" i="9"/>
  <c r="G256" i="9"/>
  <c r="G255" i="9"/>
  <c r="G254" i="9"/>
  <c r="G253" i="9"/>
  <c r="G252" i="9"/>
  <c r="G251" i="9"/>
  <c r="G250" i="9"/>
  <c r="G249" i="9"/>
  <c r="G247" i="9"/>
  <c r="G237" i="9"/>
  <c r="G236" i="9"/>
  <c r="G235" i="9"/>
  <c r="G234" i="9"/>
  <c r="G233" i="9"/>
  <c r="G232" i="9"/>
  <c r="G231" i="9"/>
  <c r="G230" i="9"/>
  <c r="G228" i="9"/>
  <c r="G227" i="9"/>
  <c r="G226" i="9"/>
  <c r="G225" i="9"/>
  <c r="G224" i="9"/>
  <c r="G223" i="9"/>
  <c r="G222" i="9"/>
  <c r="G221" i="9"/>
  <c r="G220" i="9"/>
  <c r="G217" i="9"/>
  <c r="G218" i="9"/>
  <c r="G215" i="9"/>
  <c r="G214" i="9"/>
  <c r="G213" i="9"/>
  <c r="G212" i="9"/>
  <c r="G211" i="9"/>
  <c r="G210" i="9"/>
  <c r="G209" i="9"/>
  <c r="G207" i="9"/>
  <c r="G206" i="9"/>
  <c r="G205" i="9"/>
  <c r="G204" i="9"/>
  <c r="G203" i="9"/>
  <c r="G202" i="9"/>
  <c r="G201" i="9"/>
  <c r="G196" i="9"/>
  <c r="G199" i="9"/>
  <c r="G198" i="9"/>
  <c r="G197" i="9"/>
  <c r="G192" i="9"/>
  <c r="G191" i="9"/>
  <c r="G190" i="9"/>
  <c r="G188" i="9"/>
  <c r="G187" i="9"/>
  <c r="G186" i="9"/>
  <c r="G185" i="9"/>
  <c r="G184" i="9"/>
  <c r="G183" i="9"/>
  <c r="G182" i="9"/>
  <c r="G181" i="9"/>
  <c r="G179" i="9"/>
  <c r="G178" i="9"/>
  <c r="G177" i="9"/>
  <c r="G176" i="9"/>
  <c r="G175" i="9"/>
  <c r="G174" i="9"/>
  <c r="G173" i="9"/>
  <c r="G172" i="9"/>
  <c r="G171" i="9"/>
  <c r="G170" i="9"/>
  <c r="G168" i="9"/>
  <c r="G167" i="9"/>
  <c r="G166" i="9"/>
  <c r="G165" i="9"/>
  <c r="G164" i="9"/>
  <c r="G163" i="9"/>
  <c r="G162" i="9"/>
  <c r="G161" i="9"/>
  <c r="G160" i="9"/>
  <c r="G159" i="9"/>
  <c r="G158" i="9"/>
  <c r="G157" i="9"/>
  <c r="G156" i="9"/>
  <c r="G155" i="9"/>
  <c r="G154" i="9"/>
  <c r="G153" i="9"/>
  <c r="G152" i="9"/>
  <c r="G151" i="9"/>
  <c r="G150" i="9"/>
  <c r="G149" i="9"/>
  <c r="G148" i="9"/>
  <c r="G147" i="9"/>
  <c r="G288" i="9" l="1"/>
  <c r="G18" i="9" l="1"/>
  <c r="G109" i="9" l="1"/>
  <c r="G45" i="9" l="1"/>
  <c r="G43" i="9"/>
  <c r="G42" i="9"/>
  <c r="G41" i="9"/>
  <c r="G115" i="9" l="1"/>
  <c r="G126" i="9" l="1"/>
  <c r="G124" i="9"/>
  <c r="G128" i="9"/>
  <c r="G129" i="9"/>
  <c r="G125" i="9"/>
  <c r="G127" i="9"/>
  <c r="G120" i="9"/>
  <c r="G121" i="9"/>
  <c r="G53" i="9" l="1"/>
  <c r="G64" i="9" l="1"/>
  <c r="G83" i="9" l="1"/>
  <c r="G82" i="9"/>
  <c r="G81" i="9"/>
  <c r="G106" i="9" l="1"/>
  <c r="G86" i="9"/>
  <c r="G68" i="9" l="1"/>
  <c r="G123" i="9" l="1"/>
  <c r="G122" i="9"/>
  <c r="G33" i="9" l="1"/>
  <c r="G40" i="9"/>
  <c r="G75" i="9" l="1"/>
  <c r="G52" i="9" l="1"/>
  <c r="G27" i="9"/>
  <c r="G21" i="9" l="1"/>
  <c r="G32" i="9" l="1"/>
  <c r="G108" i="9" l="1"/>
  <c r="G88" i="9" l="1"/>
  <c r="G62" i="9" l="1"/>
  <c r="G51" i="9" l="1"/>
  <c r="G47" i="9"/>
  <c r="G36" i="9" l="1"/>
  <c r="G35" i="9"/>
  <c r="G31" i="9"/>
  <c r="G16" i="9" l="1"/>
  <c r="G94" i="9" l="1"/>
  <c r="G76" i="9" l="1"/>
  <c r="G58" i="9"/>
  <c r="G28" i="9" l="1"/>
  <c r="G118" i="9" l="1"/>
  <c r="G117" i="9"/>
  <c r="G131" i="9"/>
  <c r="G114" i="9"/>
  <c r="G133" i="9"/>
  <c r="G132" i="9"/>
  <c r="G107" i="9"/>
  <c r="G97" i="9"/>
  <c r="G96" i="9"/>
  <c r="G92" i="9"/>
  <c r="G91" i="9"/>
  <c r="G90" i="9"/>
  <c r="G87" i="9"/>
  <c r="G72" i="9"/>
  <c r="G78" i="9"/>
  <c r="G77" i="9"/>
  <c r="G74" i="9"/>
  <c r="G73" i="9"/>
  <c r="G71" i="9"/>
  <c r="G67" i="9"/>
  <c r="G66" i="9"/>
  <c r="G61" i="9"/>
  <c r="G59" i="9" l="1"/>
  <c r="G57" i="9"/>
  <c r="G50" i="9"/>
  <c r="G39" i="9"/>
  <c r="G23" i="9"/>
  <c r="F144" i="9" l="1"/>
  <c r="E144" i="9"/>
  <c r="E134" i="9"/>
  <c r="E289" i="9" l="1"/>
  <c r="G17" i="9"/>
  <c r="G15" i="9"/>
  <c r="G144" i="9" l="1"/>
  <c r="F134" i="9"/>
  <c r="F289" i="9" s="1"/>
  <c r="D13" i="10"/>
  <c r="D21" i="10"/>
  <c r="G2" i="9"/>
  <c r="G134" i="9" l="1"/>
  <c r="G289" i="9" s="1"/>
  <c r="E290" i="9" l="1"/>
  <c r="F290" i="9"/>
  <c r="G290" i="9" l="1"/>
</calcChain>
</file>

<file path=xl/sharedStrings.xml><?xml version="1.0" encoding="utf-8"?>
<sst xmlns="http://schemas.openxmlformats.org/spreadsheetml/2006/main" count="835" uniqueCount="532">
  <si>
    <t>DESCRIÇÃO</t>
  </si>
  <si>
    <t>QUANT.</t>
  </si>
  <si>
    <t>UNID.</t>
  </si>
  <si>
    <t>MATERIAL</t>
  </si>
  <si>
    <t>EMAIL:</t>
  </si>
  <si>
    <t xml:space="preserve">MÃO DE OBRA </t>
  </si>
  <si>
    <t>RAZÃO SOCIAL:</t>
  </si>
  <si>
    <t>CNPJ:</t>
  </si>
  <si>
    <t>DATA DA PROPOSTA</t>
  </si>
  <si>
    <t>ITENS</t>
  </si>
  <si>
    <t>I</t>
  </si>
  <si>
    <t>OBRAS CIVIS</t>
  </si>
  <si>
    <t>II</t>
  </si>
  <si>
    <t>INSTALAÇÕES MECÂNICAS</t>
  </si>
  <si>
    <t>III</t>
  </si>
  <si>
    <t>INFRAESTRUTURA ELÉTRICA</t>
  </si>
  <si>
    <t>SUBTOTAL OBRAS CIVIS</t>
  </si>
  <si>
    <t>SUBTOTAL INSTALAÇÕES MECÂNICAS</t>
  </si>
  <si>
    <t>SUBTOTAL INFRAESTRUTURA ELÉTRICA</t>
  </si>
  <si>
    <t>FONE:</t>
  </si>
  <si>
    <t>1.1</t>
  </si>
  <si>
    <t>1.2</t>
  </si>
  <si>
    <t>BDI</t>
  </si>
  <si>
    <t>LOTE</t>
  </si>
  <si>
    <t>ÚNICO</t>
  </si>
  <si>
    <t>PLANILHA DE ORÇAMENTO</t>
  </si>
  <si>
    <t>ENDEREÇO:</t>
  </si>
  <si>
    <t>PROPONENTE</t>
  </si>
  <si>
    <t>PROPOSTA</t>
  </si>
  <si>
    <t>DESPESAS INDIRETAS</t>
  </si>
  <si>
    <t>AC - Administração central</t>
  </si>
  <si>
    <t>SG - Seguro e Garantias</t>
  </si>
  <si>
    <t>R - Riscos</t>
  </si>
  <si>
    <t>L - Lucro</t>
  </si>
  <si>
    <t>I - Impostos</t>
  </si>
  <si>
    <t>5.1</t>
  </si>
  <si>
    <t>PIS</t>
  </si>
  <si>
    <t>5.2</t>
  </si>
  <si>
    <t>COFINS</t>
  </si>
  <si>
    <t>5.3</t>
  </si>
  <si>
    <t>ISS (cfe. Legislação municipal)</t>
  </si>
  <si>
    <t>5.4</t>
  </si>
  <si>
    <t>CPRB - Contrib. Prev. Sobre Rec. Bruta</t>
  </si>
  <si>
    <t>DF - Despesas Financeiras</t>
  </si>
  <si>
    <t>Administração Central: de 3% à 5,5%</t>
  </si>
  <si>
    <t>Seguros + Garantia: de 0,8% à 1%</t>
  </si>
  <si>
    <t>Riscos: de 0,97% a 1,27%</t>
  </si>
  <si>
    <t>Despesas Financeiras: de 0,59% a 1,39%</t>
  </si>
  <si>
    <t>Lucros: de 6,16% à 8,96%</t>
  </si>
  <si>
    <t>BDI CALCULADO:  de 20,34% à 25,00%</t>
  </si>
  <si>
    <t>CUSTO TOTAL R$</t>
  </si>
  <si>
    <t>BDI Calculado</t>
  </si>
  <si>
    <t>FÓRMULA ADOTADA</t>
  </si>
  <si>
    <t>Valores limites conforme Acórdão 2622/2013 TCU</t>
  </si>
  <si>
    <t>PLANILHA DETALHAMENTO CÁLCULO BDI</t>
  </si>
  <si>
    <r>
      <rPr>
        <b/>
        <sz val="10"/>
        <color rgb="FF000000"/>
        <rFont val="Calibri"/>
        <family val="2"/>
        <charset val="1"/>
      </rPr>
      <t>COFINS</t>
    </r>
    <r>
      <rPr>
        <sz val="10"/>
        <color rgb="FF000000"/>
        <rFont val="Calibri"/>
        <family val="2"/>
        <charset val="1"/>
      </rPr>
      <t xml:space="preserve"> – Contribuição para o Financiamento da Seguridade Social: A alíquota depende do enquadramento fiscal e tributário da empresa.
</t>
    </r>
    <r>
      <rPr>
        <b/>
        <sz val="10"/>
        <color rgb="FF000000"/>
        <rFont val="Calibri"/>
        <family val="2"/>
        <charset val="1"/>
      </rPr>
      <t>PIS</t>
    </r>
    <r>
      <rPr>
        <sz val="10"/>
        <color rgb="FF000000"/>
        <rFont val="Calibri"/>
        <family val="2"/>
        <charset val="1"/>
      </rPr>
      <t xml:space="preserve"> - Programa de Integração Social: A alíquota depende do enquadramento fiscal e tributário da empresa.
</t>
    </r>
    <r>
      <rPr>
        <b/>
        <sz val="10"/>
        <color rgb="FF000000"/>
        <rFont val="Calibri"/>
        <family val="2"/>
        <charset val="1"/>
      </rPr>
      <t>ISS</t>
    </r>
    <r>
      <rPr>
        <sz val="10"/>
        <color rgb="FF000000"/>
        <rFont val="Calibri"/>
        <family val="2"/>
        <charset val="1"/>
      </rPr>
      <t xml:space="preserve"> - Pode ser isento, ou variar até 5%, conforme legislação municipal.</t>
    </r>
  </si>
  <si>
    <t>Itens em que podem ocorrer variações:</t>
  </si>
  <si>
    <t>(1- I)</t>
  </si>
  <si>
    <r>
      <t xml:space="preserve">BDI =( </t>
    </r>
    <r>
      <rPr>
        <u/>
        <sz val="10"/>
        <rFont val="Calibri"/>
        <family val="2"/>
        <scheme val="minor"/>
      </rPr>
      <t>(1+AC+S+R+G) x (1+DF) x (1+L)  - 1</t>
    </r>
    <r>
      <rPr>
        <sz val="10"/>
        <rFont val="Calibri"/>
        <family val="2"/>
        <scheme val="minor"/>
      </rPr>
      <t>)  x 100</t>
    </r>
  </si>
  <si>
    <t xml:space="preserve"> CUSTOS UNITÁRIOS R$</t>
  </si>
  <si>
    <t>1.</t>
  </si>
  <si>
    <t>m²</t>
  </si>
  <si>
    <t>2.</t>
  </si>
  <si>
    <t>2.1</t>
  </si>
  <si>
    <t>2.2</t>
  </si>
  <si>
    <t>3.</t>
  </si>
  <si>
    <t>4.1</t>
  </si>
  <si>
    <t>4.2</t>
  </si>
  <si>
    <t>1.3</t>
  </si>
  <si>
    <t>1.4</t>
  </si>
  <si>
    <t>1.5</t>
  </si>
  <si>
    <t>1.6</t>
  </si>
  <si>
    <t>1.7</t>
  </si>
  <si>
    <t>2.3</t>
  </si>
  <si>
    <t>2.4</t>
  </si>
  <si>
    <t>2.5</t>
  </si>
  <si>
    <t>m</t>
  </si>
  <si>
    <t>3.1</t>
  </si>
  <si>
    <t>6.1</t>
  </si>
  <si>
    <t>7.1</t>
  </si>
  <si>
    <t>7.2</t>
  </si>
  <si>
    <t>7.3</t>
  </si>
  <si>
    <t>8.1</t>
  </si>
  <si>
    <t>8.2</t>
  </si>
  <si>
    <t>8.3</t>
  </si>
  <si>
    <t>8.4</t>
  </si>
  <si>
    <t>8.5</t>
  </si>
  <si>
    <t>9.1</t>
  </si>
  <si>
    <t>1.8</t>
  </si>
  <si>
    <t>1.9</t>
  </si>
  <si>
    <t>1.10</t>
  </si>
  <si>
    <t>1.11</t>
  </si>
  <si>
    <t>1.12</t>
  </si>
  <si>
    <t>1.13</t>
  </si>
  <si>
    <t>1.14</t>
  </si>
  <si>
    <t>1.15</t>
  </si>
  <si>
    <t>1.16</t>
  </si>
  <si>
    <t>2.6</t>
  </si>
  <si>
    <t>2.7</t>
  </si>
  <si>
    <t>2.8</t>
  </si>
  <si>
    <t>2.9</t>
  </si>
  <si>
    <t>3.2</t>
  </si>
  <si>
    <t>3.3</t>
  </si>
  <si>
    <t>3.4</t>
  </si>
  <si>
    <t>3.5</t>
  </si>
  <si>
    <t>3.6</t>
  </si>
  <si>
    <t>3.7</t>
  </si>
  <si>
    <t>3.8</t>
  </si>
  <si>
    <t>3.9</t>
  </si>
  <si>
    <t>3.10</t>
  </si>
  <si>
    <t>cj</t>
  </si>
  <si>
    <t>13.1</t>
  </si>
  <si>
    <t>SERVIÇOS COMPLEMENTARES ELÉTRICA/AUTOMAÇÃO/TELEFÔNICO</t>
  </si>
  <si>
    <t xml:space="preserve"> </t>
  </si>
  <si>
    <t>2.3.1</t>
  </si>
  <si>
    <t>2.3.2</t>
  </si>
  <si>
    <t>Plano de Gerenciamento de Resíduos da Construção Civil</t>
  </si>
  <si>
    <t>Madeira:</t>
  </si>
  <si>
    <t>Alumínio:</t>
  </si>
  <si>
    <t>Divisórias e Painéis</t>
  </si>
  <si>
    <t>Organização de leiaute para execução da obra e reorganização após término de obra (arredamento de móveis)</t>
  </si>
  <si>
    <t>Limpeza permanente da obra</t>
  </si>
  <si>
    <t>Limpeza final da obra</t>
  </si>
  <si>
    <t>kg</t>
  </si>
  <si>
    <t>Veneziana indevassável em alumínio, aletas em "V", com dupla moldura, 500x500mm (fornecido na cor branca)</t>
  </si>
  <si>
    <t>Engenheiro ou Arquiteto Junior com encargos complementares 4h semanais</t>
  </si>
  <si>
    <t>TOTAL GERAL COM BDI</t>
  </si>
  <si>
    <t>mês</t>
  </si>
  <si>
    <t>Enc. Sociais SINAPI-RS JAN/2020</t>
  </si>
  <si>
    <t>2.1.1</t>
  </si>
  <si>
    <t>TOTAL GERAL</t>
  </si>
  <si>
    <t>Fornecimento de lona preta para proteção de mobiliário durante as obras</t>
  </si>
  <si>
    <t>Unid.</t>
  </si>
  <si>
    <t>m³</t>
  </si>
  <si>
    <t>xx,xx</t>
  </si>
  <si>
    <t>Pisos e Revestimentos</t>
  </si>
  <si>
    <t>Divisórias e Esquadrias</t>
  </si>
  <si>
    <t>2.2.1</t>
  </si>
  <si>
    <t>unid.</t>
  </si>
  <si>
    <t>Piso tátil e complementos</t>
  </si>
  <si>
    <t>Ferro:</t>
  </si>
  <si>
    <t>Divisor de sigilo caixas e divisor de ambientes - modelo padrão Banrisul:</t>
  </si>
  <si>
    <t>5.5</t>
  </si>
  <si>
    <t>6.3</t>
  </si>
  <si>
    <t>INTERIORES</t>
  </si>
  <si>
    <t>ESQUADRIAS E ELEMENTOS METÁLICOS</t>
  </si>
  <si>
    <t>PISOS E PAVIMENTAÇÕES</t>
  </si>
  <si>
    <t>DEMOLIÇÕES E DESMOBILIZAÇÕES</t>
  </si>
  <si>
    <t>SERVIÇOS INICIAIS</t>
  </si>
  <si>
    <t>REVESTIMENTOS</t>
  </si>
  <si>
    <t>Emassamento de  gesso acartonado, com massa acrílica inclusive Lixação</t>
  </si>
  <si>
    <t>Aplicação de massa corrida em alvenaria, com Lixação</t>
  </si>
  <si>
    <t>Esmalte - Pintura das tubulações elétricas, cor branco fosco. Duas Demãos.</t>
  </si>
  <si>
    <t>PINTURA</t>
  </si>
  <si>
    <t>Tinta acrílica acetinada na cor branco sobre paredes internas de alvenaria e gesso acartonado. (02 demãos)</t>
  </si>
  <si>
    <t>PLACAS SUSPENSAS</t>
  </si>
  <si>
    <t>PLACAS DE PORTA - TIPO 1</t>
  </si>
  <si>
    <t>P P 1 - PRIV</t>
  </si>
  <si>
    <t>P P 3 - NBK</t>
  </si>
  <si>
    <t>P P 5 - ARQ</t>
  </si>
  <si>
    <t>PLACAS DE PORTA - TIPO 2</t>
  </si>
  <si>
    <t>P P 6 - COPA</t>
  </si>
  <si>
    <t>ADESIVOS</t>
  </si>
  <si>
    <t>A5 - CX Nº 1</t>
  </si>
  <si>
    <t>A5 - CX Nº 2</t>
  </si>
  <si>
    <t>PORTA CARTAZES</t>
  </si>
  <si>
    <t>P C TARIFAS - 54x74cm</t>
  </si>
  <si>
    <t>PROGRAMAÇÃO VISUAL</t>
  </si>
  <si>
    <t>Programação visual EXTERNA</t>
  </si>
  <si>
    <t>Programação visual INTERNA</t>
  </si>
  <si>
    <t>Pintura INTERNA</t>
  </si>
  <si>
    <t>MOBILIÁRIO</t>
  </si>
  <si>
    <t>DIVERSOS</t>
  </si>
  <si>
    <t>COMPLEMENTOS SANITÁRIOS</t>
  </si>
  <si>
    <t>Instalações Hidrosanitárias</t>
  </si>
  <si>
    <t>10.1</t>
  </si>
  <si>
    <t>10.1.1</t>
  </si>
  <si>
    <t>10.1.2</t>
  </si>
  <si>
    <t>10.2</t>
  </si>
  <si>
    <t>10.2.1</t>
  </si>
  <si>
    <t>10.2.2</t>
  </si>
  <si>
    <t>10.2.3</t>
  </si>
  <si>
    <t>10.2.4</t>
  </si>
  <si>
    <t>11.1</t>
  </si>
  <si>
    <t>11.2</t>
  </si>
  <si>
    <t>13.2</t>
  </si>
  <si>
    <t>Aplicação de selador  (parede gesso acartonado)</t>
  </si>
  <si>
    <t>Destinação de descarte de resíduos. Transporte de contêineres para destinação de resíduos de caliças, ferro, vidro, madeiras, alumínio, gesso, cerâmicas, etc., produzidos pela construção civil</t>
  </si>
  <si>
    <t>Atendimento/ Retaguardas</t>
  </si>
  <si>
    <t>Divisor de sigilo e de ambientes em alumínio anodizado branco, h=1,80m</t>
  </si>
  <si>
    <t>Esmalte sobre madeira com emassamento e lixação- portas de madeira, marcos e guarnições (por dentro e por fora), cor cinza claro. Referências: Suvinil "Prata C161" (Pantone 427C). Duas Demãos.</t>
  </si>
  <si>
    <t>P S 2 - CAIXAS</t>
  </si>
  <si>
    <t>P S 4 - PREFERENCIAL</t>
  </si>
  <si>
    <t>6.2</t>
  </si>
  <si>
    <t>8.6</t>
  </si>
  <si>
    <t>8.7</t>
  </si>
  <si>
    <t>9.2</t>
  </si>
  <si>
    <t>10.1.3</t>
  </si>
  <si>
    <t>10.2.5</t>
  </si>
  <si>
    <t>2.12</t>
  </si>
  <si>
    <t>2.13</t>
  </si>
  <si>
    <t>2.14</t>
  </si>
  <si>
    <t>2.15</t>
  </si>
  <si>
    <t>2.16</t>
  </si>
  <si>
    <t>2.17</t>
  </si>
  <si>
    <t>2.18</t>
  </si>
  <si>
    <t>2.19</t>
  </si>
  <si>
    <t>Canaleta alumínio 73x25 dupla c/ tampa de encaixe - branca</t>
  </si>
  <si>
    <t>Curva 90º de PVC (interna e externa) específica de canaleta de alumínio 73x25mm</t>
  </si>
  <si>
    <t>Curva 90º metálica especifica de canaleta de alumínio -73x25mm</t>
  </si>
  <si>
    <t>Eletroduto ferro diâmetro 25 mm pintado de branco</t>
  </si>
  <si>
    <t>Derivação saída 2 eletrodutos 1" p/Canaleta de Alumínio de 73x25mm</t>
  </si>
  <si>
    <t>Caixa de alumínio 100x100x50mm com altura específica para canaleta 73x25mm</t>
  </si>
  <si>
    <t>4.3</t>
  </si>
  <si>
    <t>4.4</t>
  </si>
  <si>
    <t>4.5</t>
  </si>
  <si>
    <t>4.6</t>
  </si>
  <si>
    <t>4.7</t>
  </si>
  <si>
    <t>CORTINA AUTOMATIZADA</t>
  </si>
  <si>
    <t>9.3</t>
  </si>
  <si>
    <t xml:space="preserve"> m</t>
  </si>
  <si>
    <t>9.4</t>
  </si>
  <si>
    <t>Derivação lateral para eletroduto</t>
  </si>
  <si>
    <t>9.5</t>
  </si>
  <si>
    <t>9.6</t>
  </si>
  <si>
    <t>9.7</t>
  </si>
  <si>
    <t>Disjuntor monopolar 4,5kA - 20A - tipo 5SX1 Siemens ou equivalente - Circuito Estabilizado porta automatizada</t>
  </si>
  <si>
    <t>9.8</t>
  </si>
  <si>
    <t>Quadro de comando com dimensões mínimas de 500x400x200mm - CD Cortina</t>
  </si>
  <si>
    <t>9.9</t>
  </si>
  <si>
    <t>Derivação saída 3 eletrodutos 1" p/Canaleta de Alumínio de 73x25mm</t>
  </si>
  <si>
    <t>Desmontagem elétrico e lógico dos CASHES</t>
  </si>
  <si>
    <t>8.8</t>
  </si>
  <si>
    <t>8.9</t>
  </si>
  <si>
    <t>5.6</t>
  </si>
  <si>
    <t>5.7</t>
  </si>
  <si>
    <t>5.8</t>
  </si>
  <si>
    <t>5.9</t>
  </si>
  <si>
    <t>5.10</t>
  </si>
  <si>
    <t>6.4</t>
  </si>
  <si>
    <t>6.5</t>
  </si>
  <si>
    <t>6.7</t>
  </si>
  <si>
    <t>6.8</t>
  </si>
  <si>
    <t>6.9</t>
  </si>
  <si>
    <t>6.10</t>
  </si>
  <si>
    <t>7.4</t>
  </si>
  <si>
    <t>7.5</t>
  </si>
  <si>
    <t>7.6</t>
  </si>
  <si>
    <t>7.7</t>
  </si>
  <si>
    <t>7.8</t>
  </si>
  <si>
    <t>1.17</t>
  </si>
  <si>
    <t>1.18</t>
  </si>
  <si>
    <t>1.19</t>
  </si>
  <si>
    <t>2.10</t>
  </si>
  <si>
    <t>2.11</t>
  </si>
  <si>
    <t>10.4</t>
  </si>
  <si>
    <t>10.5</t>
  </si>
  <si>
    <t>10.6</t>
  </si>
  <si>
    <t>10.7</t>
  </si>
  <si>
    <t>Cabo para alarme  CCI de 10 vias na cor branca em PVC, condutores de bitola 0,5mm² em cobre eletrolítico estanhados, isolação PVC cores sólidas.</t>
  </si>
  <si>
    <t>Quadro metálico de sobrepor com tampa 400x300x200 (Módulo IP)</t>
  </si>
  <si>
    <t>Rack Fechado Tamanho 19” x 12 Us x 600 mm, completo, cor Cinza RAL 7032, fechaduras em todas as aberturas, porta frontal e teto em aço cego e portas laterais com aletas para ventilação</t>
  </si>
  <si>
    <t>Cabo tipo UTP 4 pares, categoria 6 da marca Furukawa ou equivalente, modelo MULTI-LAN, com baixa emissão de gases (tipo LSHZ) na cor vermelha</t>
  </si>
  <si>
    <t>Régua com 8 tomadas dispostas em ângulo de 45º, de 1Us de largura x 19”, para fixação interna ao rack, com porcas tipo Gaiola</t>
  </si>
  <si>
    <t xml:space="preserve">Guia/Organizador de cabos para RACK 19" marca Furukawa ou equivalente </t>
  </si>
  <si>
    <t>Argamassa colante para revestimento da parede (20 kg)</t>
  </si>
  <si>
    <t>Cano pvc, DN 25 mm p/ água fria - marca Tigre ou equivalente</t>
  </si>
  <si>
    <t>Joelho 90° Branco PVC Roscável 25 mm ou 3/4" - marca Tigre ou equivalente</t>
  </si>
  <si>
    <r>
      <t xml:space="preserve">3. PRAZO DE EXECUÇÃO/ENTREGA: </t>
    </r>
    <r>
      <rPr>
        <sz val="10"/>
        <rFont val="Calibri"/>
        <family val="2"/>
        <scheme val="minor"/>
      </rPr>
      <t>CONFORME TR</t>
    </r>
  </si>
  <si>
    <t>1. OBJETO:</t>
  </si>
  <si>
    <t xml:space="preserve"> OBRAS CIVIS, ELÉTRICAS, LÓGICAS E MECÂNICAS PARA TROCA DE LEIAUTE DA AGÊNCIA TUBARÃO</t>
  </si>
  <si>
    <t>2. ENDEREÇO DE EXECUÇÃO/ENTREGA:  AV. RODOVALHO, 56 SALA 02 - TUBARÃO/SC</t>
  </si>
  <si>
    <t xml:space="preserve">Retirada e descarte das divisórias leves, inclusive portas. </t>
  </si>
  <si>
    <t>Elemento tátil individual 25 x 25 cm (alerta), conforme NBR 9050, para uso interno, em poliéster auto adesivante cor Azul escuro. Aplicação conforme leiaute.</t>
  </si>
  <si>
    <t>Remoção de piso tátil em placas</t>
  </si>
  <si>
    <t>Retirada por empresa especializada, sendo que todos os itens deverão ser embalados em plástico bolha, identificados, transportados e entregues na BAGERGS - Av. Getúlio Vargas nº 8.201 - Canoas/RS</t>
  </si>
  <si>
    <t>Porta cartaz 48,5x33,5 e acessórios de fixação</t>
  </si>
  <si>
    <t>Parede de gesso acartonado 2 faces, 1 chapa de cada lado. Alturas variadas, conforme leiaute</t>
  </si>
  <si>
    <t>Parede de gesso acartonado para áreas molhadas 2 faces, 1 chapa de cada lado. Altura variada, conforme leiaute.</t>
  </si>
  <si>
    <t>PAREDES DE GESSO ACARTONADO</t>
  </si>
  <si>
    <t>PVA cor branco, nas vigas e lajes e forro de gesso</t>
  </si>
  <si>
    <t>Tinta Epóxi, cor branco, para paredes de gesso da copa (face interna da copa)</t>
  </si>
  <si>
    <t>Desmontagem e remontagem de máscara dos cashes. Movimentação para frente conforme leiaute.</t>
  </si>
  <si>
    <t>Ajustes na Caixilharia fixa de alumínio anodizado natural, perfil série 30, piso-teto, para sala de autoatendimento</t>
  </si>
  <si>
    <t>Recuperar esquadrias de ferro com substituição de peças danificadas: janelas, grades</t>
  </si>
  <si>
    <t>Retirada de esquadrias de divisores de ambiente 2,75x1,80m e 2,05x1,80m</t>
  </si>
  <si>
    <t>Soleira em granito cinza nas dimensões 15x52cm - mureta da copa</t>
  </si>
  <si>
    <t>Rejuntamento na cor do piso existente, nos furos deixados pela retirada de divisórias e equipamentos.</t>
  </si>
  <si>
    <t>Rodapé cerâmico 60x60, retificado, incluindo rejunte na cor do piso. Mesmo padrão do piso instalado. Instalar na parte interna da copa</t>
  </si>
  <si>
    <t>Rodapé de madeira. Mesmo padrão do existente.</t>
  </si>
  <si>
    <t>Torneira para Tanque</t>
  </si>
  <si>
    <t>Joelho 90° PVC para esgoto 50 mm - marca Tigre ou equivalente</t>
  </si>
  <si>
    <t>Tê 90° Branco PVC Roscável 25 mm ou 3/4" - marca Tigre ou equivalente</t>
  </si>
  <si>
    <t>Ponto hidráulico para tanque</t>
  </si>
  <si>
    <t>Tanque de louça 40 litros, com base, para copa Pav. Superior</t>
  </si>
  <si>
    <t>Reposicionamento de porta cartazes 54x74cm existentes</t>
  </si>
  <si>
    <t>Recuperação e reinstalação de Bandeira: recomposição de peças, limpeza, aplicação de antiferruginoso, lixação e pintura</t>
  </si>
  <si>
    <t>Recuperação e reinstalação de Testeira: recomposição de peças, limpeza, aplicação de antiferruginoso, lixação e pintura</t>
  </si>
  <si>
    <t>Recuperação e reinstalação de Pórtico: recomposição de peças, limpeza, aplicação de antiferruginoso, lixação e pintura</t>
  </si>
  <si>
    <t>Remanejo de placas já instaladas para nova posição, conforme leiaute (Indicadas em Leiaute)</t>
  </si>
  <si>
    <t>FORRO</t>
  </si>
  <si>
    <t>3.1.1</t>
  </si>
  <si>
    <t>3.1.2</t>
  </si>
  <si>
    <t>3.1.3</t>
  </si>
  <si>
    <t>3.2.1</t>
  </si>
  <si>
    <t>3.2.2</t>
  </si>
  <si>
    <t>4.1.1</t>
  </si>
  <si>
    <t>4.1.2</t>
  </si>
  <si>
    <t>4.2.1</t>
  </si>
  <si>
    <t>4.3.1</t>
  </si>
  <si>
    <t>5.1.1</t>
  </si>
  <si>
    <t>5.1.1.1</t>
  </si>
  <si>
    <t>5.1.1.2</t>
  </si>
  <si>
    <t>5.1.1.3</t>
  </si>
  <si>
    <t>9.1.1</t>
  </si>
  <si>
    <t>9.1.2</t>
  </si>
  <si>
    <t>9.1.3</t>
  </si>
  <si>
    <t>9.1.4</t>
  </si>
  <si>
    <t>9.1.5</t>
  </si>
  <si>
    <t>9.1.6</t>
  </si>
  <si>
    <t>9.1.7</t>
  </si>
  <si>
    <t>9.1.8</t>
  </si>
  <si>
    <t>10.2.1.1</t>
  </si>
  <si>
    <t>10.2.1.2</t>
  </si>
  <si>
    <t>10.2.1.3</t>
  </si>
  <si>
    <t>10.2.2.1</t>
  </si>
  <si>
    <t>10.2.2.2</t>
  </si>
  <si>
    <t>10.2.2.3</t>
  </si>
  <si>
    <t>10.2.3.1</t>
  </si>
  <si>
    <t>10.2.4.1</t>
  </si>
  <si>
    <t>10.2.4.2</t>
  </si>
  <si>
    <t>10.2.5.1</t>
  </si>
  <si>
    <t>10.2.5.2</t>
  </si>
  <si>
    <t>10.2.5.3</t>
  </si>
  <si>
    <t>12.1</t>
  </si>
  <si>
    <t>12.2</t>
  </si>
  <si>
    <t>13.3</t>
  </si>
  <si>
    <t>Porta de Madeira semi oca 90x210, marcos e guarnições para parede de gesso acartonado. Entrada retaguarda e sala cofre.</t>
  </si>
  <si>
    <t>Porta de Madeira semi oca 80x210, marcos e guarnições para parede de gesso acartonado.</t>
  </si>
  <si>
    <t>Ferragens completas para portas internas</t>
  </si>
  <si>
    <t>Adequação de instalações de esgoto sanitário para tanque</t>
  </si>
  <si>
    <t>Canaleta para embutir a tubulação externa do tanque (não ficar aparente). Canaleta zincada ou em pvc</t>
  </si>
  <si>
    <t>Retirada e recolocação de todos os equipamentos de PPCI instalados na agência e que devido à pintura e troca de leiaute precisam ser removidos (extintores, placas, sirenes, botões, luminárias de emergência, etc.)</t>
  </si>
  <si>
    <t>Grade em alumínio anodizado cor branca, perfil tubular  horizontal  1/2" x 1" -  a ser acoplada à esquadria de alumínio, H=210, espaçamento a cada 12 cm</t>
  </si>
  <si>
    <t>Vidro:</t>
  </si>
  <si>
    <t>Caixilharia fixa de alumínio anodizado cor branca, perfil série 30, piso-teto, para sala de autoatendimento. Chumbar na laje.</t>
  </si>
  <si>
    <t>4.1.3</t>
  </si>
  <si>
    <t>4.1.4</t>
  </si>
  <si>
    <t>4.1.5</t>
  </si>
  <si>
    <t>4.4.1</t>
  </si>
  <si>
    <t>4.4.2</t>
  </si>
  <si>
    <t>4.4.3</t>
  </si>
  <si>
    <t>4.4.4</t>
  </si>
  <si>
    <t>Recomposição de forro de gesso e adaptações necessárias para a instalação das portas de entrada e cortina de enrolar</t>
  </si>
  <si>
    <t>10.3</t>
  </si>
  <si>
    <t>Recuperação do complemento em "L" na fachada, conforme manual de programação visual externa</t>
  </si>
  <si>
    <t>As Built das instalações do PPCI</t>
  </si>
  <si>
    <t xml:space="preserve">INFRAESTRUTURA PLATAFORMA e TMCs TÉRREO elétrica/lógica/telefonia </t>
  </si>
  <si>
    <t xml:space="preserve">Cabo de cobre unipolar #2,5mm² flexível HF (Não Halogenado), 70°C  450/750V AFUMEX, AFITOX ou similar </t>
  </si>
  <si>
    <t>Cabo UTP, 4 pares 24AWG LSZH  para rede Lógica (Não Halogenado) - Categoria 5e.</t>
  </si>
  <si>
    <t>patch cord verde 3 mts para as mesas</t>
  </si>
  <si>
    <t>patch cord azul 3 mts para as mesas</t>
  </si>
  <si>
    <t>Cabo tipo PP 3x1,5mm² para as extensões elétricas</t>
  </si>
  <si>
    <t>Plug  tipo Macho novo padrão 10A.</t>
  </si>
  <si>
    <t>1.20</t>
  </si>
  <si>
    <t>1.21</t>
  </si>
  <si>
    <t>1.22</t>
  </si>
  <si>
    <t>Spiral tube para organizar os cabos nas mesas BRANCO</t>
  </si>
  <si>
    <t>INFRAESTRUTURA PARA REMANEJO DE ATMS E ILUMINAÇÃO TÉRREO</t>
  </si>
  <si>
    <t>Disjuntor monopolar 4,5kA - 20A - tipo 5SX1 Siemens ou equivalente - Circuito Estabilizado (CASH SUPER FULL)</t>
  </si>
  <si>
    <r>
      <t xml:space="preserve">Canaleta metálica branca </t>
    </r>
    <r>
      <rPr>
        <b/>
        <sz val="10"/>
        <rFont val="Calibri"/>
        <family val="2"/>
        <scheme val="minor"/>
      </rPr>
      <t>"X"</t>
    </r>
    <r>
      <rPr>
        <sz val="10"/>
        <rFont val="Calibri"/>
        <family val="2"/>
        <scheme val="minor"/>
      </rPr>
      <t xml:space="preserve"> metálica branca </t>
    </r>
  </si>
  <si>
    <r>
      <t>Tampa terminal para canaleta</t>
    </r>
    <r>
      <rPr>
        <b/>
        <sz val="10"/>
        <rFont val="Calibri"/>
        <family val="2"/>
        <scheme val="minor"/>
      </rPr>
      <t xml:space="preserve"> </t>
    </r>
    <r>
      <rPr>
        <sz val="10"/>
        <rFont val="Calibri"/>
        <family val="2"/>
        <scheme val="minor"/>
      </rPr>
      <t>metálica branca</t>
    </r>
    <r>
      <rPr>
        <b/>
        <sz val="10"/>
        <rFont val="Calibri"/>
        <family val="2"/>
        <scheme val="minor"/>
      </rPr>
      <t xml:space="preserve"> "X"</t>
    </r>
    <r>
      <rPr>
        <sz val="10"/>
        <rFont val="Calibri"/>
        <family val="2"/>
        <scheme val="minor"/>
      </rPr>
      <t xml:space="preserve"> - Branca</t>
    </r>
  </si>
  <si>
    <t>Desinstalar luminárias de embutir e recompor o gesso</t>
  </si>
  <si>
    <t>Disjuntor monopolar 4,5kA - 20A - tipo 5SX1 Siemens ou equivalente - Circuito Estabilizado (CAFÉ/ÁGUA)</t>
  </si>
  <si>
    <r>
      <t xml:space="preserve">Canaleta metálica branca </t>
    </r>
    <r>
      <rPr>
        <b/>
        <sz val="10"/>
        <rFont val="Calibri"/>
        <family val="2"/>
        <scheme val="minor"/>
      </rPr>
      <t>"X"</t>
    </r>
  </si>
  <si>
    <r>
      <t xml:space="preserve">Porta Equipamento para canaleta metálica branca </t>
    </r>
    <r>
      <rPr>
        <b/>
        <sz val="10"/>
        <rFont val="Calibri"/>
        <family val="2"/>
        <scheme val="minor"/>
      </rPr>
      <t>"X"</t>
    </r>
    <r>
      <rPr>
        <sz val="10"/>
        <rFont val="Calibri"/>
        <family val="2"/>
        <scheme val="minor"/>
      </rPr>
      <t xml:space="preserve"> para DOIS módulos em ABS com DUAS tomadas tipo bloco NBR 20A.</t>
    </r>
  </si>
  <si>
    <r>
      <t xml:space="preserve">Curva para canaleta metálica branca </t>
    </r>
    <r>
      <rPr>
        <b/>
        <sz val="10"/>
        <rFont val="Calibri"/>
        <family val="2"/>
        <scheme val="minor"/>
      </rPr>
      <t>"X".</t>
    </r>
  </si>
  <si>
    <t>PONTO LÓGICO NOBREAK E INTERLIGAÇÃO COMANDO CD TIMER/CENTRAL DE ALARME</t>
  </si>
  <si>
    <t>Eletroduto ferro diâmetro 25 mm.  Para interligação com a tubulação de alarme e CD TIMER e  instalação ponto de rede na sala do Nobreak, próximo ao equipamento Nobreak.</t>
  </si>
  <si>
    <t>Caixa de passagem condulete diâm. 25 mm com tampa cega.  Para interligação com a tubulação de alarme e CD TIMER e  instalação ponto de rede na sala do Nobreak, próximo ao equipamento Nobreak.</t>
  </si>
  <si>
    <t>Cabo UTP, 4 pares 24AWG LSZH  para rede Lógica (Não Halogenado) - Categoria 5e. Para instalação ponto de rede na sala do Nobreak, próximo ao equipamento Nobreak.</t>
  </si>
  <si>
    <t>Cabo para alarme  CCI de 10 vias na cor branca em PVC, condutores de bitola 0,5mm2 em cobre eletrolítico estanhados, isolação PVC  cores sólidas. Para interligação do Módulo da Central de Alarme com a caixa de comando do CD TIMER na retaguarda dos ATMs.</t>
  </si>
  <si>
    <r>
      <t>Conector passagem SAK poliamida bege com parafusos para cabos até #2,5mm2 (</t>
    </r>
    <r>
      <rPr>
        <b/>
        <sz val="10"/>
        <rFont val="Calibri"/>
        <family val="2"/>
      </rPr>
      <t>CD-TIMER</t>
    </r>
    <r>
      <rPr>
        <sz val="10"/>
        <rFont val="Calibri"/>
        <family val="2"/>
      </rPr>
      <t>).</t>
    </r>
  </si>
  <si>
    <r>
      <t>Trilho fixação galvanizado liso DIN 35mm para instalação de conectores tipo SAK, contator DR, disjuntor. (</t>
    </r>
    <r>
      <rPr>
        <b/>
        <sz val="10"/>
        <rFont val="Calibri"/>
        <family val="2"/>
      </rPr>
      <t>CD-TIMER</t>
    </r>
    <r>
      <rPr>
        <sz val="10"/>
        <rFont val="Calibri"/>
        <family val="2"/>
      </rPr>
      <t>).</t>
    </r>
  </si>
  <si>
    <t xml:space="preserve">INFRAESTRUTURA PLATAFORMA 2 PAV elétrica/lógica/telefonia </t>
  </si>
  <si>
    <t>Cabo unipolar tipo flexível, livre de halogêneo, antichama, 750V, seção 2,5 mm2.</t>
  </si>
  <si>
    <r>
      <t xml:space="preserve">Porta Equipamento para canaleta metálica branca </t>
    </r>
    <r>
      <rPr>
        <b/>
        <sz val="10"/>
        <rFont val="Calibri"/>
        <family val="2"/>
        <scheme val="minor"/>
      </rPr>
      <t>"X"</t>
    </r>
    <r>
      <rPr>
        <sz val="10"/>
        <rFont val="Calibri"/>
        <family val="2"/>
        <scheme val="minor"/>
      </rPr>
      <t xml:space="preserve"> para três módulos em ABS com duas tomadas tipo bloco NBR 20A e um RJ45 </t>
    </r>
  </si>
  <si>
    <r>
      <t xml:space="preserve">Tampa terminal para canaleta metálica branca </t>
    </r>
    <r>
      <rPr>
        <b/>
        <sz val="10"/>
        <rFont val="Calibri"/>
        <family val="2"/>
        <scheme val="minor"/>
      </rPr>
      <t>"X"</t>
    </r>
    <r>
      <rPr>
        <sz val="10"/>
        <rFont val="Calibri"/>
        <family val="2"/>
        <scheme val="minor"/>
      </rPr>
      <t xml:space="preserve"> - Branca</t>
    </r>
  </si>
  <si>
    <t>Conector RJ45 Macho Cat. 5e para crimpar cabo no Rack e ligar direto ao Switch.</t>
  </si>
  <si>
    <t>COMPLEMENTAÇÃO DO SISTEMA DE ALARME</t>
  </si>
  <si>
    <t>Caixa de passagem em alumínio com rosca de 25 mm (1"), tipo condulete, pintada de branco onde ficar aparente, com tampa cega (Usar nas baixadas da retaguarda)</t>
  </si>
  <si>
    <t>Derivação saída 2 eletrodutos 1" p/Canaleta de Alumínio tipo "X"</t>
  </si>
  <si>
    <r>
      <t xml:space="preserve">Canaleta metálica branca </t>
    </r>
    <r>
      <rPr>
        <b/>
        <sz val="10"/>
        <rFont val="Calibri"/>
        <family val="2"/>
        <scheme val="minor"/>
      </rPr>
      <t>"X"</t>
    </r>
    <r>
      <rPr>
        <sz val="10"/>
        <rFont val="Calibri"/>
        <family val="2"/>
        <scheme val="minor"/>
      </rPr>
      <t xml:space="preserve"> (Usar nas baixadas da área de público)</t>
    </r>
  </si>
  <si>
    <r>
      <t xml:space="preserve">Porta Equipamento para canaleta metálica branca </t>
    </r>
    <r>
      <rPr>
        <b/>
        <sz val="10"/>
        <rFont val="Calibri"/>
        <family val="2"/>
        <scheme val="minor"/>
      </rPr>
      <t>"X"</t>
    </r>
    <r>
      <rPr>
        <sz val="10"/>
        <rFont val="Calibri"/>
        <family val="2"/>
        <scheme val="minor"/>
      </rPr>
      <t xml:space="preserve"> para dois blocos, branco, em ABS com tampa cega com furo central.</t>
    </r>
  </si>
  <si>
    <t>7.9</t>
  </si>
  <si>
    <t>10.9</t>
  </si>
  <si>
    <t>7.10</t>
  </si>
  <si>
    <t>Patch Cord Cat.6 comprimento 2,5m.</t>
  </si>
  <si>
    <t>Patch Cord Cat.6 comprimento 1,0m.</t>
  </si>
  <si>
    <t>Certificação de pontos RJ45-cat. 6.</t>
  </si>
  <si>
    <t>8.10</t>
  </si>
  <si>
    <t>8.11</t>
  </si>
  <si>
    <t>Caixa de PVC 100x100x50mm, com entrada específica para eletroduto 1'' (para alocar caixa de passagem tipo condulete e patch cord)</t>
  </si>
  <si>
    <t>8.12</t>
  </si>
  <si>
    <t>8.13</t>
  </si>
  <si>
    <t>8.14</t>
  </si>
  <si>
    <t>8.15</t>
  </si>
  <si>
    <t>8.16</t>
  </si>
  <si>
    <t>8.17</t>
  </si>
  <si>
    <t>Dispositivo DR 2X25A sensibilidade 30mA - Tipo Siemens ou equivalente - Circuito Estabilizado porta automatizada</t>
  </si>
  <si>
    <t>Certificação dos Cabos de Rede UTP Cat. 5E</t>
  </si>
  <si>
    <t>Desmontagem elétrico e lógico dos Caixas</t>
  </si>
  <si>
    <t>Desmontagem elétrico, lógico e telefônico da mesa da Antessala Cofre</t>
  </si>
  <si>
    <t>Remanejo de infraestrutura do Divisor de Sigilo</t>
  </si>
  <si>
    <t>Remanejo de luminárias de emergência na porta de saída da agência. Instalar canaleta tipo "X" e acessórios.</t>
  </si>
  <si>
    <t>10.8</t>
  </si>
  <si>
    <t>Remanejo de KIT ATM</t>
  </si>
  <si>
    <t>7.11</t>
  </si>
  <si>
    <t>8.18</t>
  </si>
  <si>
    <r>
      <t xml:space="preserve">Tampa terminal para canaleta metálica branca </t>
    </r>
    <r>
      <rPr>
        <b/>
        <sz val="10"/>
        <rFont val="Calibri"/>
        <family val="2"/>
        <scheme val="minor"/>
      </rPr>
      <t>"X"</t>
    </r>
  </si>
  <si>
    <r>
      <t xml:space="preserve">Derivação saída 2 eletrodutos 1" p/Canaleta metálica branca </t>
    </r>
    <r>
      <rPr>
        <b/>
        <sz val="10"/>
        <rFont val="Calibri"/>
        <family val="2"/>
        <scheme val="minor"/>
      </rPr>
      <t>"X"</t>
    </r>
  </si>
  <si>
    <t>Remanejo de ponto elétrico, lógico e telefônico de mesa e impressora na Plataforma Atendimento. Reutilizar material para mesa nova.</t>
  </si>
  <si>
    <t>Desmontagem elétrico, lógico e telefônico de mesas e impressora Plataforma Atendimento. Reutilizar material para mesa nova. Retirar canaletas da parede.</t>
  </si>
  <si>
    <t>INFRAESTRUTURA TV CORPORATIVA PLATAFORMA elétrica/lógica</t>
  </si>
  <si>
    <t>Remoção da Infraestrutura existente de CFTV. No segundo pavimento retirar somente os cabos  coaxiais.</t>
  </si>
  <si>
    <t>patch cord verde 3 mts</t>
  </si>
  <si>
    <t>patch cord azul 3 mts</t>
  </si>
  <si>
    <r>
      <t xml:space="preserve">Porta Equipamento para canaleta metálica branca </t>
    </r>
    <r>
      <rPr>
        <b/>
        <sz val="10"/>
        <rFont val="Calibri"/>
        <family val="2"/>
        <scheme val="minor"/>
      </rPr>
      <t>"X"</t>
    </r>
    <r>
      <rPr>
        <sz val="10"/>
        <rFont val="Calibri"/>
        <family val="2"/>
        <scheme val="minor"/>
      </rPr>
      <t xml:space="preserve"> para DOIS módulos em ABS com DUAS TECLAS para INTERRUPTOR.</t>
    </r>
  </si>
  <si>
    <t>Desmontagem elétrico, lógico e telefônico das mesas  Plataforma Atendimento Térreo</t>
  </si>
  <si>
    <t>Caixa de PVC 100x100x50mm (sobrepor esperas de CFTV (onde ficar aparente)</t>
  </si>
  <si>
    <t>Caixa de passagem em alumínio com rosca de 25 mm (1"), tipo condulete, pintada de branco onde ficar aparente, com tampa cega.</t>
  </si>
  <si>
    <t>Patch Panel Cat.6 - 24 portas padrão IEEE 802.3, marca Furukawa ou equivalente técnico,  CARREGADO com RJ45 keystone categoria 6, marca Furukawa ou equivalente.</t>
  </si>
  <si>
    <t>7.17</t>
  </si>
  <si>
    <t xml:space="preserve">Eletrocalha lisa/perfurada 200x100mm </t>
  </si>
  <si>
    <t>7.18</t>
  </si>
  <si>
    <t>7.19</t>
  </si>
  <si>
    <t xml:space="preserve">Suporte suspensão para eletrocalha 200x100mm </t>
  </si>
  <si>
    <t>7.20</t>
  </si>
  <si>
    <t xml:space="preserve">Curva Horizontal 90° p/ eletrocalha 200x100mm </t>
  </si>
  <si>
    <t>Curva Vertical descida p/ eletrocalha 200x100mm</t>
  </si>
  <si>
    <t>Bucha de Nylon S8 com parafuso cabeça sextavada e arruela lisa p/fixação de eletrocalha (2)</t>
  </si>
  <si>
    <t>Cantoneira ZZ (1)</t>
  </si>
  <si>
    <t>Vergalhão rosca total 1/4" p/fixação de eletrocalha (1,5)</t>
  </si>
  <si>
    <t>Porcas sextavada e arruelas lisa p/fixação de eletrocalhas (4)</t>
  </si>
  <si>
    <t>7.12</t>
  </si>
  <si>
    <t>7.13</t>
  </si>
  <si>
    <t>7.16</t>
  </si>
  <si>
    <t>Tampa para caixa de passagem com conector RJ45 keystone categoria 6, vias de contato produzidas em bronze fosforoso com camadas de 2,54 m de níquel e 1,27 m de ouro, marca Furukawa ou equivalente técnico</t>
  </si>
  <si>
    <t>8.19</t>
  </si>
  <si>
    <t>AR CONDICIONADO</t>
  </si>
  <si>
    <t>Desinstalação e reinstalação de grelha de insuflamento/retorno para adequação das máscaras dos cashes.</t>
  </si>
  <si>
    <t>Complemento de duto existente, em chapa de aço galvanizado, com manta isolante, para insuflamento do equipamento de AC da SAA, bitola n°26, com acessórios.</t>
  </si>
  <si>
    <t>Canaleta plástica - acabamento das linhas frigorígenas e de drenagem - cor branco.</t>
  </si>
  <si>
    <t>CORTINA METÁLICA</t>
  </si>
  <si>
    <t>Fornecimento e Instalação de cortina metálica (porta de enrolar) com interface para automação, conforme especificações do "Memorial para Fornecimento e Instalação de Cortinas Metálicas com Interface para Automação – ver. 9.19".
- dimensões da porta: 3,40 m x 4,40 m (largura x altura)</t>
  </si>
  <si>
    <t>REMANEJO MESA ANTESSALA COFRE E PONTOS CAFÉ/ÁGUA TÉRREO</t>
  </si>
  <si>
    <t>Eletroduto de Ferro galvanizado semi-pesado com rosca de 25 mm (1") pintado de branco onde ficar aparente.</t>
  </si>
  <si>
    <t xml:space="preserve">Acessórios diversos (Conectores, parafusos, porcas, arruelas, abraçadeiras, etc.) para instalação e montagem </t>
  </si>
  <si>
    <t>Abertura e recomposição de forro de gesso para instalação de alçapão com tampa com diâmetro de 40 cm.</t>
  </si>
  <si>
    <t>Eletroduto de ferro 25 mm pintado de branco onde ficar aparente - Para interligação da caixa de comando atrás da máscara com porta automatizada da fachada</t>
  </si>
  <si>
    <t>Caixa passagem condulete 25 mm com tampa cega pintada de branco onde ficar aparente - Para interligação da caixa de comando atrás da máscara com porta automatizada da fachada</t>
  </si>
  <si>
    <t>Condutor unipolar flexível HF (não halogenado), seção 4,0 mm² - 750 V, 70° C. Ref. Afumex, Afitox ou equivalente. Circuito estabilizado da porta automatizada</t>
  </si>
  <si>
    <t>Eletroduto de ferro 25 mm pintado de branco onde ficar aparente - Para interligação da caixa de comando atrás da máscara com eletrocalha elétrica, motor da porta automatizada e complementação da tubulação de alarme</t>
  </si>
  <si>
    <t>Caixa passagem condulete 25 mm com tampa cega pintada de branco onde ficar aparente - Para interligação da caixa de comando atrás da máscara com eletrocalha elétrica, motor da porta automatizada e complementação da tubulação de alarme</t>
  </si>
  <si>
    <t>Elemento tátil individual 25 x 25 cm (direcional), conforme NBR 9050, para uso interno, em poliéster auto adesivante cor azul escuro. Aplicação conforme leiaute.</t>
  </si>
  <si>
    <t>Fornecimento e colocação de vidro liso laminado transparente, esp. 6 mm, para caixilharia fixa de alumínio</t>
  </si>
  <si>
    <t>Porta em vidro temperado e=10 mm, medidas 100x210, abertura para fora, para pórtico Banrisul Eletrônico, completa com acessórios (puxadores tipo alça, dobradiças, fechaduras/ fecho eletromagnético padrão, mola de piso)</t>
  </si>
  <si>
    <t>Porta de Madeira semi oca 80x120, marcos e guarnições para parede de gesso acartonado. Área Sob escada.</t>
  </si>
  <si>
    <t>Vidro incolor 6 mm (divisor de sigilo)</t>
  </si>
  <si>
    <t>Película lisa jateada na metade superior e intercalada (tipo venetian) 10 mm branco x 4 mm vazado na metade inferior, conforme detalhamento, no divisor de sigilo</t>
  </si>
  <si>
    <t>Instalação de azulejos brancos, conforme existentes, paredes indicadas na copa, altura até o existente atrás da pia. Rejuntamento epóxi branco 2 mm. Cantos devem ser em 45°. Guardar uma caixa para reserva.</t>
  </si>
  <si>
    <t>PC TARIFAS - Porta cartaz TOTEM - para instalação de 6 cartazes 48,5x33,5cm - em acrílico GL GELO 982 Translúcido 6 mm, em "V", Medidas 1900x480mm + 04 bolsas de Acrílico 3 mm, com suporte em "U" em alumínio 9 branco.  Fixação e acabamentos conforme projeto ARTCRIL.</t>
  </si>
  <si>
    <t xml:space="preserve">Cano pvc, DN 50 mm p/ rede coletora de esgoto - marca Tigre ou equivalente </t>
  </si>
  <si>
    <t>Abraçadeiras metálicas tipo D ou U 25 mm para tubulações externas (tanque)</t>
  </si>
  <si>
    <t>Abraçadeiras metálicas tipo D ou U 53 mm para tubulações externas (tanque)</t>
  </si>
  <si>
    <t>Realocar evaporadora tipo Split  piso teto 30.000 btu/h. Recolher fluído refrigerante, realizar vácuo e repor fluido refrigerante conforme especificações do fabricante. Complementar linha frigorígena (2 metros), realocar ponto de drenagem da evaporadora.</t>
  </si>
  <si>
    <r>
      <t xml:space="preserve">Porta Equipamento Ref. DT.63440.10 com, </t>
    </r>
    <r>
      <rPr>
        <b/>
        <sz val="10"/>
        <rFont val="Calibri"/>
        <family val="2"/>
        <scheme val="minor"/>
      </rPr>
      <t>DUAS</t>
    </r>
    <r>
      <rPr>
        <sz val="10"/>
        <rFont val="Calibri"/>
        <family val="2"/>
        <scheme val="minor"/>
      </rPr>
      <t xml:space="preserve"> tomadas tipo bloco NBR.20A Ref. DT.99230.20 (PRETO), mais </t>
    </r>
    <r>
      <rPr>
        <b/>
        <sz val="10"/>
        <rFont val="Calibri"/>
        <family val="2"/>
        <scheme val="minor"/>
      </rPr>
      <t>DOIS</t>
    </r>
    <r>
      <rPr>
        <sz val="10"/>
        <rFont val="Calibri"/>
        <family val="2"/>
        <scheme val="minor"/>
      </rPr>
      <t xml:space="preserve"> RJ.45 Ref. QM 99040.00 – Cat. 5e ou similar (Identificar com EExx e PLxx conforme circuito existente em adesivo em poliéster autocolante funid.do branco e letras pretas)</t>
    </r>
  </si>
  <si>
    <t>Suporte para canaleta de alumínio p/três blocos com duas tomadas tipo bloco NBR 20A (PRETA) mais um bloco cego na cor branca (Identificar com EExx conforme circuito existente em adesivo em poliéster autocolante funid.do branco e letras pretas) para mesa no atendimento e Automação.</t>
  </si>
  <si>
    <t>Suporte para canaleta de alumínio p/três blocos com duas tomadas tipo bloco NBR 20A (AZUL) mais um bloco cego na cor branca (Identificar com EExx conforme circuito existente em adesivo em poliéster autocolante funid.do branco e letras pretas) atrás de cada mesa no atendimento e atrás dos caixas.</t>
  </si>
  <si>
    <t>Suporte para canaleta de alumínio p/três blocos com duas tomadas tipo bloco NBR 20A (PRETA) mais um bloco cego na cor branca (Identificar com EExx conforme circuito existente em adesivo em poliéster autocolante funid.do branco e letras pretas) para contador de cédulas atrás dos caixas.</t>
  </si>
  <si>
    <t>Suporte para canaleta de alumínio p/três blocos com duas tomadas tipo bloco NBR 20A (VERMELHA) mais um bloco cego na cor branca (Identificar com EExx conforme circuito existente em adesivo em poliéster autocolante funid.do branco e letras pretas) para mesa no atendimento e Automação.</t>
  </si>
  <si>
    <t>Suporte para canaleta de alumínio p/três blocos sendo dois bloco c/RJ.45 e mais um blocos cego, na cor branca (Identificar com PTxx, PLxx conforme circuito existente em adesivo em poliéster autocolante funid.do branco e letras pretas) para mesa no atendimento e Automação.</t>
  </si>
  <si>
    <t>Caixa de passagem c/ tampa cega tipo condulete diâm. 25 mm pintado de branco</t>
  </si>
  <si>
    <t>Suporte para canaleta de alumínio p/três blocos com duas tomadas tipo bloco NBR 20A (PRETA) mais um bloco cego na cor branca (Identificar com EExx conforme circuito existente em adesivo em poliéster autocolante funid.do branco e letras pretas).</t>
  </si>
  <si>
    <t>Suporte para canaleta de alumínio p/três blocos sendo dois bloco c/RJ.45 e mais um blocos cego, na cor branca (Identificar com PTxx, PLxx conforme circuito existente em adesivo em poliéster autocolante funid.do branco e letras pretas).</t>
  </si>
  <si>
    <t xml:space="preserve">Luminária completa DE EMBUTIR com 2 lâmpadas LED ATO, até 10W, 60 cm, 4000 K, mínimo 1000 lumens, 70% do fluxo para 30.000 horas </t>
  </si>
  <si>
    <t xml:space="preserve">Luminária completa DE EMBUTIR com 2 lâmpadas LED ATO, até 20W, 120 cm, 4000 K, mínimo 2100 lumens, 70% do fluxo para 30.000 horas </t>
  </si>
  <si>
    <t>Remanejar Luminária completa DE EMBUTIR com 2 lâmpadas LED ATO, até 20W, 120 cm, 4000 K, 2100 lumens, 70% do fluxo para 30.000 horas.</t>
  </si>
  <si>
    <t>Suporte para canaleta de alumínio para 03 blocos sendo 01 bloco com RJ45 e mais 02 blocos cegos, na cor branca.</t>
  </si>
  <si>
    <t>Suporte para canaleta de alumínio p/três blocos com duas tomadas tipo bloco NBR 20A (AZUL) mais um bloco cego na cor branca (Identificar com EExx conforme circuito existente em adesivo em poliéster autocolante funid.do branco e letras pretas) atrás de cada mesa no atendimento.</t>
  </si>
  <si>
    <t>Eletroduto de Ferro galvanizado semi-pesado com rosca de 25 mm (1") pintado de branco onde ficar aparente (Usar nas baixadas da retaguarda)</t>
  </si>
  <si>
    <t>Tampa para eletrocalha 200 mm</t>
  </si>
  <si>
    <t>Retirada e descarte de portas de vidro temperado da fachada</t>
  </si>
  <si>
    <t>Retirada, para reaproveitamento, de pórtico de entrada</t>
  </si>
  <si>
    <t>2.2.2</t>
  </si>
  <si>
    <t>2.2.3</t>
  </si>
  <si>
    <t>A2 SAA1 - A1LP- LOGO PADRÃO</t>
  </si>
  <si>
    <t>A2PO - PASSA OBJETOS</t>
  </si>
  <si>
    <t>A2 SAA1 -  Horário sala de Autoatendimento: Segunda a Sábado das 07h – 20h
                                                                                            Domingo das 8h30 - 17h</t>
  </si>
  <si>
    <t>A3 - SIA</t>
  </si>
  <si>
    <t>A4 - SIA CG - Medidas 15x15cm.</t>
  </si>
  <si>
    <t>A6 - PUXE / EMP</t>
  </si>
  <si>
    <t>10.2.4.3</t>
  </si>
  <si>
    <t>10.2.4.4</t>
  </si>
  <si>
    <t>10.2.4.5</t>
  </si>
  <si>
    <t>10.2.4.6</t>
  </si>
  <si>
    <t>10.2.4.7</t>
  </si>
  <si>
    <t>10.2.4.8</t>
  </si>
  <si>
    <t>10.2.4.9</t>
  </si>
  <si>
    <t>A2 AT1 -  Horário Atendimento Agência: Segunda a Sexta das 11h –16h</t>
  </si>
  <si>
    <t>ACESSIBILIDADE</t>
  </si>
  <si>
    <t>Faixa de borracha antiderrapante fotoluminescente para sinalização visual 10cmx3cm. Aplicação conforme NBR 9050. (para escada interna).</t>
  </si>
  <si>
    <t>13.3.1</t>
  </si>
  <si>
    <t>13.3.2</t>
  </si>
  <si>
    <t>13.3.3</t>
  </si>
  <si>
    <t>13.3.4</t>
  </si>
  <si>
    <t>13.3.5</t>
  </si>
  <si>
    <t>13.3.6</t>
  </si>
  <si>
    <t>13.3.7</t>
  </si>
  <si>
    <t>13.3.8</t>
  </si>
  <si>
    <t>13.3.9</t>
  </si>
  <si>
    <t>13.3.10</t>
  </si>
  <si>
    <t>14.1</t>
  </si>
  <si>
    <t>14.2</t>
  </si>
  <si>
    <t>14.3</t>
  </si>
  <si>
    <t>Sinalização para corrimão, indicando o pavimento, em Braille. Conforme NBR 9050.</t>
  </si>
  <si>
    <r>
      <t xml:space="preserve">Duto SLIM - </t>
    </r>
    <r>
      <rPr>
        <sz val="10"/>
        <rFont val="Calibri"/>
        <family val="2"/>
      </rPr>
      <t>(CINZA)</t>
    </r>
  </si>
  <si>
    <r>
      <t xml:space="preserve">Adaptador porta equipamento para duto SLIM </t>
    </r>
    <r>
      <rPr>
        <sz val="10"/>
        <rFont val="Calibri"/>
        <family val="2"/>
      </rPr>
      <t xml:space="preserve">(CINZA) </t>
    </r>
  </si>
  <si>
    <r>
      <t xml:space="preserve">Curva interna 90 graus SLIM </t>
    </r>
    <r>
      <rPr>
        <sz val="10"/>
        <rFont val="Calibri"/>
        <family val="2"/>
      </rPr>
      <t>(CINZA)</t>
    </r>
  </si>
  <si>
    <t>COMPLEMENTAÇÃO DO SISTEMA DE CFTV (Fazer toda a infra nova paralela a existente)</t>
  </si>
  <si>
    <t>4.3.2</t>
  </si>
  <si>
    <t>Grade Interna de ferro chumbada no piso e na laje, com barras redondas verticais de diâmetro 5/8" a cada 8cm e barras chatas transversais bitola 1.1/2x5/16" a cada 60cm. Fundo antiferruginoso tipo zarcão e pintura em esmalte sintético acetinado cor cinza. A empresa deverá fornecer um dossiê de instalação, com imagens ilustrativas de todas as etapas de execução da grade. Medidas devem ser conferidas no local. A ser instalada nos vidros da sala de autoatendimento.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</si>
</sst>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_-&quot;R$&quot;\ * #,##0.00_-;\-&quot;R$&quot;\ * #,##0.00_-;_-&quot;R$&quot;\ * &quot;-&quot;??_-;_-@_-"/>
    <numFmt numFmtId="165" formatCode="* #,##0.00\ ;\-* #,##0.00\ ;* \-#\ ;@\ "/>
    <numFmt numFmtId="166" formatCode="_(* #,##0.00_);_(* \(#,##0.00\);_(* \-??_);_(@_)"/>
    <numFmt numFmtId="167" formatCode="_(&quot;R$ &quot;* #,##0.00_);_(&quot;R$ &quot;* \(#,##0.00\);_(&quot;R$ &quot;* &quot;-&quot;??_);_(@_)"/>
    <numFmt numFmtId="168" formatCode="_([$€-2]* #,##0.00_);_([$€-2]* \(#,##0.00\);_([$€-2]* &quot;-&quot;??_)"/>
    <numFmt numFmtId="169" formatCode="#,##0.00;[Red]#,##0.00"/>
  </numFmts>
  <fonts count="46" x14ac:knownFonts="1">
    <font>
      <sz val="10"/>
      <name val="MS Sans Serif"/>
    </font>
    <font>
      <sz val="10"/>
      <name val="MS Sans Serif"/>
      <family val="2"/>
    </font>
    <font>
      <sz val="10"/>
      <name val="MS Sans Serif"/>
      <family val="2"/>
    </font>
    <font>
      <sz val="10"/>
      <name val="Arial"/>
      <family val="2"/>
    </font>
    <font>
      <sz val="11"/>
      <color theme="1"/>
      <name val="Calibri"/>
      <family val="2"/>
      <scheme val="minor"/>
    </font>
    <font>
      <b/>
      <sz val="10"/>
      <name val="Calibri"/>
      <family val="2"/>
      <scheme val="minor"/>
    </font>
    <font>
      <sz val="11"/>
      <name val="Calibri"/>
      <family val="2"/>
      <scheme val="minor"/>
    </font>
    <font>
      <sz val="10"/>
      <name val="Calibri"/>
      <family val="2"/>
      <scheme val="minor"/>
    </font>
    <font>
      <b/>
      <sz val="11"/>
      <name val="Calibri"/>
      <family val="2"/>
      <scheme val="minor"/>
    </font>
    <font>
      <b/>
      <sz val="14"/>
      <name val="Calibri"/>
      <family val="2"/>
      <scheme val="minor"/>
    </font>
    <font>
      <b/>
      <sz val="8"/>
      <name val="Calibri"/>
      <family val="2"/>
      <scheme val="minor"/>
    </font>
    <font>
      <sz val="8"/>
      <name val="Calibri"/>
      <family val="2"/>
      <scheme val="minor"/>
    </font>
    <font>
      <sz val="9"/>
      <name val="Calibri"/>
      <family val="2"/>
      <scheme val="minor"/>
    </font>
    <font>
      <b/>
      <sz val="9"/>
      <name val="Calibri"/>
      <family val="2"/>
      <scheme val="minor"/>
    </font>
    <font>
      <sz val="10"/>
      <name val="MS Sans Serif"/>
    </font>
    <font>
      <sz val="10"/>
      <color theme="1"/>
      <name val="Calibri"/>
      <family val="2"/>
      <scheme val="minor"/>
    </font>
    <font>
      <sz val="9"/>
      <color theme="1"/>
      <name val="Calibri"/>
      <family val="2"/>
      <scheme val="minor"/>
    </font>
    <font>
      <sz val="11"/>
      <color rgb="FF000000"/>
      <name val="Calibri"/>
      <family val="2"/>
      <charset val="1"/>
    </font>
    <font>
      <sz val="10"/>
      <color rgb="FF000000"/>
      <name val="Calibri"/>
      <family val="2"/>
      <charset val="1"/>
    </font>
    <font>
      <b/>
      <sz val="11"/>
      <color theme="0"/>
      <name val="Calibri"/>
      <family val="2"/>
      <charset val="1"/>
    </font>
    <font>
      <b/>
      <sz val="11"/>
      <color rgb="FF000000"/>
      <name val="Calibri"/>
      <family val="2"/>
      <charset val="1"/>
    </font>
    <font>
      <b/>
      <sz val="10"/>
      <color rgb="FF000000"/>
      <name val="Calibri"/>
      <family val="2"/>
      <charset val="1"/>
    </font>
    <font>
      <u/>
      <sz val="10"/>
      <name val="Calibri"/>
      <family val="2"/>
      <scheme val="minor"/>
    </font>
    <font>
      <b/>
      <sz val="10"/>
      <color theme="1"/>
      <name val="Calibri"/>
      <family val="2"/>
      <scheme val="minor"/>
    </font>
    <font>
      <b/>
      <sz val="16"/>
      <name val="Calibri"/>
      <family val="2"/>
      <scheme val="minor"/>
    </font>
    <font>
      <sz val="10"/>
      <name val="Calibri"/>
      <family val="2"/>
    </font>
    <font>
      <u/>
      <sz val="10"/>
      <color theme="11"/>
      <name val="MS Sans Serif"/>
    </font>
    <font>
      <sz val="8"/>
      <name val="MS Sans Serif"/>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62"/>
      <name val="Calibri"/>
      <family val="2"/>
    </font>
    <font>
      <b/>
      <sz val="18"/>
      <color indexed="62"/>
      <name val="Cambria"/>
      <family val="2"/>
    </font>
    <font>
      <b/>
      <sz val="13"/>
      <color indexed="62"/>
      <name val="Calibri"/>
      <family val="2"/>
    </font>
    <font>
      <b/>
      <sz val="11"/>
      <color indexed="62"/>
      <name val="Calibri"/>
      <family val="2"/>
    </font>
    <font>
      <b/>
      <sz val="11"/>
      <color indexed="8"/>
      <name val="Calibri"/>
      <family val="2"/>
    </font>
    <font>
      <b/>
      <sz val="10"/>
      <name val="Calibri"/>
      <family val="2"/>
    </font>
  </fonts>
  <fills count="20">
    <fill>
      <patternFill patternType="none"/>
    </fill>
    <fill>
      <patternFill patternType="gray125"/>
    </fill>
    <fill>
      <patternFill patternType="solid">
        <fgColor theme="0"/>
        <bgColor indexed="64"/>
      </patternFill>
    </fill>
    <fill>
      <patternFill patternType="solid">
        <fgColor theme="8" tint="-0.499984740745262"/>
        <bgColor rgb="FF99CCFF"/>
      </patternFill>
    </fill>
    <fill>
      <patternFill patternType="solid">
        <fgColor indexed="31"/>
        <bgColor indexed="42"/>
      </patternFill>
    </fill>
    <fill>
      <patternFill patternType="solid">
        <fgColor indexed="29"/>
        <bgColor indexed="45"/>
      </patternFill>
    </fill>
    <fill>
      <patternFill patternType="solid">
        <fgColor indexed="26"/>
        <bgColor indexed="9"/>
      </patternFill>
    </fill>
    <fill>
      <patternFill patternType="solid">
        <fgColor indexed="27"/>
        <bgColor indexed="41"/>
      </patternFill>
    </fill>
    <fill>
      <patternFill patternType="solid">
        <fgColor indexed="22"/>
        <bgColor indexed="44"/>
      </patternFill>
    </fill>
    <fill>
      <patternFill patternType="solid">
        <fgColor indexed="43"/>
        <bgColor indexed="26"/>
      </patternFill>
    </fill>
    <fill>
      <patternFill patternType="solid">
        <fgColor indexed="44"/>
        <bgColor indexed="22"/>
      </patternFill>
    </fill>
    <fill>
      <patternFill patternType="solid">
        <fgColor indexed="49"/>
        <bgColor indexed="40"/>
      </patternFill>
    </fill>
    <fill>
      <patternFill patternType="solid">
        <fgColor indexed="42"/>
        <bgColor indexed="27"/>
      </patternFill>
    </fill>
    <fill>
      <patternFill patternType="solid">
        <fgColor indexed="9"/>
        <bgColor indexed="26"/>
      </patternFill>
    </fill>
    <fill>
      <patternFill patternType="solid">
        <fgColor indexed="55"/>
        <bgColor indexed="23"/>
      </patternFill>
    </fill>
    <fill>
      <patternFill patternType="solid">
        <fgColor indexed="10"/>
        <bgColor indexed="60"/>
      </patternFill>
    </fill>
    <fill>
      <patternFill patternType="solid">
        <fgColor indexed="57"/>
        <bgColor indexed="21"/>
      </patternFill>
    </fill>
    <fill>
      <patternFill patternType="solid">
        <fgColor indexed="54"/>
        <bgColor indexed="23"/>
      </patternFill>
    </fill>
    <fill>
      <patternFill patternType="solid">
        <fgColor indexed="53"/>
        <bgColor indexed="52"/>
      </patternFill>
    </fill>
    <fill>
      <patternFill patternType="solid">
        <fgColor indexed="45"/>
        <bgColor indexed="29"/>
      </patternFill>
    </fill>
  </fills>
  <borders count="47">
    <border>
      <left/>
      <right/>
      <top/>
      <bottom/>
      <diagonal/>
    </border>
    <border>
      <left/>
      <right/>
      <top style="hair">
        <color auto="1"/>
      </top>
      <bottom style="hair">
        <color auto="1"/>
      </bottom>
      <diagonal/>
    </border>
    <border>
      <left/>
      <right/>
      <top/>
      <bottom style="thin">
        <color auto="1"/>
      </bottom>
      <diagonal/>
    </border>
    <border>
      <left/>
      <right/>
      <top style="thin">
        <color theme="8" tint="-0.24994659260841701"/>
      </top>
      <bottom style="thin">
        <color theme="8" tint="-0.24994659260841701"/>
      </bottom>
      <diagonal/>
    </border>
    <border>
      <left/>
      <right/>
      <top style="thin">
        <color theme="8" tint="-0.24994659260841701"/>
      </top>
      <bottom/>
      <diagonal/>
    </border>
    <border>
      <left/>
      <right/>
      <top/>
      <bottom style="thin">
        <color theme="8" tint="-0.24994659260841701"/>
      </bottom>
      <diagonal/>
    </border>
    <border>
      <left/>
      <right/>
      <top style="medium">
        <color theme="3"/>
      </top>
      <bottom style="medium">
        <color theme="3"/>
      </bottom>
      <diagonal/>
    </border>
    <border>
      <left/>
      <right/>
      <top style="thin">
        <color theme="3"/>
      </top>
      <bottom style="medium">
        <color theme="3"/>
      </bottom>
      <diagonal/>
    </border>
    <border>
      <left/>
      <right/>
      <top style="medium">
        <color theme="3"/>
      </top>
      <bottom/>
      <diagonal/>
    </border>
    <border>
      <left/>
      <right/>
      <top style="thin">
        <color theme="3"/>
      </top>
      <bottom style="thin">
        <color theme="3"/>
      </bottom>
      <diagonal/>
    </border>
    <border>
      <left/>
      <right/>
      <top style="thin">
        <color theme="3"/>
      </top>
      <bottom/>
      <diagonal/>
    </border>
    <border>
      <left/>
      <right/>
      <top/>
      <bottom style="medium">
        <color theme="3"/>
      </bottom>
      <diagonal/>
    </border>
    <border>
      <left/>
      <right/>
      <top/>
      <bottom style="thin">
        <color theme="3"/>
      </bottom>
      <diagonal/>
    </border>
    <border>
      <left/>
      <right/>
      <top style="medium">
        <color theme="3"/>
      </top>
      <bottom style="thin">
        <color theme="3"/>
      </bottom>
      <diagonal/>
    </border>
    <border>
      <left/>
      <right/>
      <top style="thin">
        <color theme="3"/>
      </top>
      <bottom style="hair">
        <color theme="3"/>
      </bottom>
      <diagonal/>
    </border>
    <border>
      <left/>
      <right/>
      <top style="hair">
        <color theme="3"/>
      </top>
      <bottom style="hair">
        <color theme="3"/>
      </bottom>
      <diagonal/>
    </border>
    <border>
      <left/>
      <right/>
      <top style="medium">
        <color theme="3"/>
      </top>
      <bottom style="hair">
        <color theme="3"/>
      </bottom>
      <diagonal/>
    </border>
    <border>
      <left/>
      <right/>
      <top/>
      <bottom style="hair">
        <color theme="3"/>
      </bottom>
      <diagonal/>
    </border>
    <border>
      <left/>
      <right/>
      <top style="hair">
        <color theme="3"/>
      </top>
      <bottom style="thin">
        <color theme="3"/>
      </bottom>
      <diagonal/>
    </border>
    <border>
      <left style="hair">
        <color theme="3"/>
      </left>
      <right style="hair">
        <color theme="3"/>
      </right>
      <top style="hair">
        <color theme="3"/>
      </top>
      <bottom style="hair">
        <color theme="3"/>
      </bottom>
      <diagonal/>
    </border>
    <border>
      <left style="hair">
        <color theme="3"/>
      </left>
      <right style="hair">
        <color theme="3"/>
      </right>
      <top style="hair">
        <color theme="3"/>
      </top>
      <bottom style="thin">
        <color theme="3"/>
      </bottom>
      <diagonal/>
    </border>
    <border>
      <left style="hair">
        <color theme="3"/>
      </left>
      <right style="hair">
        <color theme="3"/>
      </right>
      <top style="thin">
        <color theme="3"/>
      </top>
      <bottom style="thin">
        <color theme="3"/>
      </bottom>
      <diagonal/>
    </border>
    <border>
      <left style="hair">
        <color theme="3"/>
      </left>
      <right style="hair">
        <color theme="3"/>
      </right>
      <top style="thin">
        <color theme="3"/>
      </top>
      <bottom style="hair">
        <color theme="3"/>
      </bottom>
      <diagonal/>
    </border>
    <border>
      <left style="hair">
        <color theme="3"/>
      </left>
      <right style="hair">
        <color theme="3"/>
      </right>
      <top/>
      <bottom style="medium">
        <color theme="3"/>
      </bottom>
      <diagonal/>
    </border>
    <border>
      <left/>
      <right style="hair">
        <color theme="3"/>
      </right>
      <top style="hair">
        <color theme="3"/>
      </top>
      <bottom style="thin">
        <color theme="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hair">
        <color theme="3"/>
      </left>
      <right/>
      <top style="hair">
        <color theme="3"/>
      </top>
      <bottom style="hair">
        <color theme="3"/>
      </bottom>
      <diagonal/>
    </border>
    <border>
      <left style="hair">
        <color theme="3"/>
      </left>
      <right/>
      <top style="hair">
        <color theme="3"/>
      </top>
      <bottom style="thin">
        <color theme="3"/>
      </bottom>
      <diagonal/>
    </border>
    <border>
      <left style="hair">
        <color theme="3"/>
      </left>
      <right/>
      <top style="thin">
        <color theme="3"/>
      </top>
      <bottom style="thin">
        <color theme="3"/>
      </bottom>
      <diagonal/>
    </border>
    <border>
      <left style="hair">
        <color theme="3"/>
      </left>
      <right/>
      <top style="thin">
        <color theme="3"/>
      </top>
      <bottom style="hair">
        <color theme="3"/>
      </bottom>
      <diagonal/>
    </border>
    <border>
      <left/>
      <right style="hair">
        <color auto="1"/>
      </right>
      <top style="hair">
        <color theme="3"/>
      </top>
      <bottom style="hair">
        <color theme="3"/>
      </bottom>
      <diagonal/>
    </border>
    <border>
      <left style="hair">
        <color auto="1"/>
      </left>
      <right/>
      <top style="hair">
        <color theme="3"/>
      </top>
      <bottom style="hair">
        <color theme="3"/>
      </bottom>
      <diagonal/>
    </border>
    <border>
      <left style="hair">
        <color theme="3"/>
      </left>
      <right/>
      <top/>
      <bottom style="medium">
        <color theme="3"/>
      </bottom>
      <diagonal/>
    </border>
    <border>
      <left/>
      <right style="hair">
        <color theme="3"/>
      </right>
      <top style="hair">
        <color theme="3"/>
      </top>
      <bottom style="hair">
        <color theme="3"/>
      </bottom>
      <diagonal/>
    </border>
    <border>
      <left/>
      <right style="hair">
        <color theme="3"/>
      </right>
      <top style="thin">
        <color theme="3"/>
      </top>
      <bottom style="thin">
        <color theme="3"/>
      </bottom>
      <diagonal/>
    </border>
    <border>
      <left/>
      <right style="hair">
        <color theme="3"/>
      </right>
      <top style="thin">
        <color theme="3"/>
      </top>
      <bottom style="hair">
        <color theme="3"/>
      </bottom>
      <diagonal/>
    </border>
    <border>
      <left/>
      <right style="hair">
        <color theme="3"/>
      </right>
      <top style="thin">
        <color theme="3"/>
      </top>
      <bottom style="medium">
        <color theme="3"/>
      </bottom>
      <diagonal/>
    </border>
    <border>
      <left/>
      <right style="hair">
        <color theme="3"/>
      </right>
      <top/>
      <bottom style="medium">
        <color theme="3"/>
      </bottom>
      <diagonal/>
    </border>
    <border>
      <left/>
      <right style="hair">
        <color theme="3"/>
      </right>
      <top/>
      <bottom style="hair">
        <color theme="3"/>
      </bottom>
      <diagonal/>
    </border>
  </borders>
  <cellStyleXfs count="83">
    <xf numFmtId="0" fontId="0" fillId="0" borderId="0"/>
    <xf numFmtId="164" fontId="4" fillId="0" borderId="0" applyFont="0" applyFill="0" applyBorder="0" applyAlignment="0" applyProtection="0"/>
    <xf numFmtId="164" fontId="1" fillId="0" borderId="0" applyFont="0" applyFill="0" applyBorder="0" applyAlignment="0" applyProtection="0"/>
    <xf numFmtId="0" fontId="2" fillId="0" borderId="0">
      <alignment vertical="center"/>
    </xf>
    <xf numFmtId="0" fontId="3" fillId="0" borderId="0"/>
    <xf numFmtId="0" fontId="4" fillId="0" borderId="0"/>
    <xf numFmtId="0" fontId="1" fillId="0" borderId="0"/>
    <xf numFmtId="40" fontId="1" fillId="0" borderId="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14" fillId="0" borderId="0" applyFont="0" applyFill="0" applyBorder="0" applyAlignment="0" applyProtection="0"/>
    <xf numFmtId="0" fontId="17" fillId="0" borderId="0"/>
    <xf numFmtId="9" fontId="17" fillId="0" borderId="0" applyBorder="0" applyProtection="0"/>
    <xf numFmtId="165" fontId="17" fillId="0" borderId="0" applyBorder="0" applyProtection="0"/>
    <xf numFmtId="43" fontId="14" fillId="0" borderId="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6" fontId="3" fillId="0" borderId="0" applyFill="0" applyBorder="0" applyAlignment="0" applyProtection="0"/>
    <xf numFmtId="167" fontId="3" fillId="0" borderId="0" applyFill="0" applyBorder="0" applyAlignment="0" applyProtection="0"/>
    <xf numFmtId="9" fontId="3" fillId="0" borderId="0" applyFill="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4" borderId="0" applyNumberFormat="0" applyBorder="0" applyAlignment="0" applyProtection="0"/>
    <xf numFmtId="0" fontId="28" fillId="7" borderId="0" applyNumberFormat="0" applyBorder="0" applyAlignment="0" applyProtection="0"/>
    <xf numFmtId="0" fontId="28" fillId="6" borderId="0" applyNumberFormat="0" applyBorder="0" applyAlignment="0" applyProtection="0"/>
    <xf numFmtId="0" fontId="28" fillId="8" borderId="0" applyNumberFormat="0" applyBorder="0" applyAlignment="0" applyProtection="0"/>
    <xf numFmtId="0" fontId="28" fillId="5" borderId="0" applyNumberFormat="0" applyBorder="0" applyAlignment="0" applyProtection="0"/>
    <xf numFmtId="0" fontId="28" fillId="9" borderId="0" applyNumberFormat="0" applyBorder="0" applyAlignment="0" applyProtection="0"/>
    <xf numFmtId="0" fontId="28" fillId="8" borderId="0" applyNumberFormat="0" applyBorder="0" applyAlignment="0" applyProtection="0"/>
    <xf numFmtId="0" fontId="28" fillId="10" borderId="0" applyNumberFormat="0" applyBorder="0" applyAlignment="0" applyProtection="0"/>
    <xf numFmtId="0" fontId="28" fillId="9" borderId="0" applyNumberFormat="0" applyBorder="0" applyAlignment="0" applyProtection="0"/>
    <xf numFmtId="0" fontId="29" fillId="11" borderId="0" applyNumberFormat="0" applyBorder="0" applyAlignment="0" applyProtection="0"/>
    <xf numFmtId="0" fontId="29" fillId="5" borderId="0" applyNumberFormat="0" applyBorder="0" applyAlignment="0" applyProtection="0"/>
    <xf numFmtId="0" fontId="29" fillId="9"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29" fillId="5" borderId="0" applyNumberFormat="0" applyBorder="0" applyAlignment="0" applyProtection="0"/>
    <xf numFmtId="0" fontId="30" fillId="12" borderId="0" applyNumberFormat="0" applyBorder="0" applyAlignment="0" applyProtection="0"/>
    <xf numFmtId="0" fontId="31" fillId="13" borderId="25" applyNumberFormat="0" applyAlignment="0" applyProtection="0"/>
    <xf numFmtId="0" fontId="32" fillId="14" borderId="26" applyNumberFormat="0" applyAlignment="0" applyProtection="0"/>
    <xf numFmtId="0" fontId="33" fillId="0" borderId="27" applyNumberFormat="0" applyFill="0" applyAlignment="0" applyProtection="0"/>
    <xf numFmtId="0" fontId="29" fillId="11"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1" borderId="0" applyNumberFormat="0" applyBorder="0" applyAlignment="0" applyProtection="0"/>
    <xf numFmtId="0" fontId="29" fillId="18" borderId="0" applyNumberFormat="0" applyBorder="0" applyAlignment="0" applyProtection="0"/>
    <xf numFmtId="0" fontId="34" fillId="9" borderId="25" applyNumberFormat="0" applyAlignment="0" applyProtection="0"/>
    <xf numFmtId="168" fontId="3" fillId="0" borderId="0" applyFont="0" applyFill="0" applyBorder="0" applyAlignment="0" applyProtection="0"/>
    <xf numFmtId="0" fontId="35" fillId="19" borderId="0" applyNumberFormat="0" applyBorder="0" applyAlignment="0" applyProtection="0"/>
    <xf numFmtId="0" fontId="36" fillId="9" borderId="0" applyNumberFormat="0" applyBorder="0" applyAlignment="0" applyProtection="0"/>
    <xf numFmtId="0" fontId="3" fillId="6" borderId="28" applyNumberFormat="0" applyAlignment="0" applyProtection="0"/>
    <xf numFmtId="0" fontId="37" fillId="13" borderId="29"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0" applyNumberFormat="0" applyFill="0" applyAlignment="0" applyProtection="0"/>
    <xf numFmtId="0" fontId="41" fillId="0" borderId="0" applyNumberFormat="0" applyFill="0" applyBorder="0" applyAlignment="0" applyProtection="0"/>
    <xf numFmtId="0" fontId="42" fillId="0" borderId="31" applyNumberFormat="0" applyFill="0" applyAlignment="0" applyProtection="0"/>
    <xf numFmtId="0" fontId="43" fillId="0" borderId="32" applyNumberFormat="0" applyFill="0" applyAlignment="0" applyProtection="0"/>
    <xf numFmtId="0" fontId="43" fillId="0" borderId="0" applyNumberFormat="0" applyFill="0" applyBorder="0" applyAlignment="0" applyProtection="0"/>
    <xf numFmtId="0" fontId="44" fillId="0" borderId="33"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 fillId="0" borderId="0"/>
  </cellStyleXfs>
  <cellXfs count="174">
    <xf numFmtId="0" fontId="0" fillId="0" borderId="0" xfId="0"/>
    <xf numFmtId="0" fontId="15" fillId="0" borderId="0" xfId="0" applyFont="1" applyProtection="1">
      <protection hidden="1"/>
    </xf>
    <xf numFmtId="0" fontId="16" fillId="0" borderId="0" xfId="0" applyFont="1" applyProtection="1">
      <protection hidden="1"/>
    </xf>
    <xf numFmtId="0" fontId="15" fillId="0" borderId="0" xfId="0" applyFont="1" applyFill="1" applyProtection="1">
      <protection hidden="1"/>
    </xf>
    <xf numFmtId="0" fontId="15" fillId="0" borderId="0" xfId="0" applyFont="1" applyFill="1" applyBorder="1" applyAlignment="1" applyProtection="1">
      <protection hidden="1"/>
    </xf>
    <xf numFmtId="0" fontId="15" fillId="0" borderId="0" xfId="0" applyFont="1" applyFill="1" applyBorder="1" applyProtection="1">
      <protection hidden="1"/>
    </xf>
    <xf numFmtId="0" fontId="6" fillId="0" borderId="0" xfId="0" applyFont="1" applyAlignment="1" applyProtection="1">
      <alignment vertical="center" wrapText="1"/>
      <protection hidden="1"/>
    </xf>
    <xf numFmtId="0" fontId="8" fillId="0" borderId="0" xfId="0" applyFont="1" applyFill="1" applyBorder="1" applyAlignment="1" applyProtection="1">
      <alignment vertical="center" wrapText="1"/>
      <protection hidden="1"/>
    </xf>
    <xf numFmtId="0" fontId="6" fillId="0" borderId="0" xfId="0" applyFont="1" applyFill="1" applyBorder="1" applyAlignment="1" applyProtection="1">
      <alignment vertical="center" wrapText="1"/>
      <protection hidden="1"/>
    </xf>
    <xf numFmtId="0" fontId="13" fillId="0" borderId="0" xfId="0" applyFont="1" applyFill="1" applyBorder="1" applyAlignment="1" applyProtection="1">
      <alignment vertical="center" wrapText="1"/>
      <protection hidden="1"/>
    </xf>
    <xf numFmtId="0" fontId="13" fillId="0" borderId="0" xfId="0" applyFont="1" applyFill="1" applyBorder="1" applyAlignment="1" applyProtection="1">
      <alignment horizontal="left" vertical="center" wrapText="1"/>
      <protection hidden="1"/>
    </xf>
    <xf numFmtId="0" fontId="12" fillId="0" borderId="0" xfId="0" applyFont="1" applyFill="1" applyBorder="1" applyAlignment="1" applyProtection="1">
      <alignment vertical="center" wrapText="1"/>
      <protection hidden="1"/>
    </xf>
    <xf numFmtId="0" fontId="8" fillId="0" borderId="0" xfId="0" applyFont="1" applyFill="1" applyBorder="1" applyAlignment="1" applyProtection="1">
      <alignment horizontal="left" vertical="center" wrapText="1"/>
      <protection hidden="1"/>
    </xf>
    <xf numFmtId="0" fontId="6" fillId="0" borderId="0" xfId="0" applyFont="1" applyFill="1" applyAlignment="1" applyProtection="1">
      <alignment vertical="center" wrapText="1"/>
      <protection hidden="1"/>
    </xf>
    <xf numFmtId="0" fontId="5" fillId="0" borderId="0" xfId="0" applyFont="1" applyFill="1" applyBorder="1" applyAlignment="1" applyProtection="1">
      <alignment vertical="center"/>
      <protection hidden="1"/>
    </xf>
    <xf numFmtId="0" fontId="7" fillId="0" borderId="0" xfId="0" applyFont="1" applyProtection="1">
      <protection hidden="1"/>
    </xf>
    <xf numFmtId="0" fontId="5" fillId="0" borderId="0" xfId="0" applyFont="1" applyBorder="1" applyAlignment="1" applyProtection="1">
      <alignment vertical="center"/>
      <protection hidden="1"/>
    </xf>
    <xf numFmtId="0" fontId="5" fillId="2" borderId="0" xfId="0" applyFont="1" applyFill="1" applyBorder="1" applyAlignment="1" applyProtection="1">
      <alignment vertical="center"/>
      <protection hidden="1"/>
    </xf>
    <xf numFmtId="0" fontId="23" fillId="0" borderId="0" xfId="0" applyFont="1" applyProtection="1">
      <protection hidden="1"/>
    </xf>
    <xf numFmtId="0" fontId="5" fillId="0" borderId="0" xfId="0" applyFont="1" applyProtection="1">
      <protection hidden="1"/>
    </xf>
    <xf numFmtId="0" fontId="18" fillId="0" borderId="0" xfId="11" applyFont="1" applyBorder="1" applyAlignment="1">
      <alignment horizontal="justify" vertical="center" wrapText="1"/>
    </xf>
    <xf numFmtId="0" fontId="19" fillId="0" borderId="0" xfId="11" applyFont="1" applyFill="1" applyBorder="1" applyAlignment="1">
      <alignment horizontal="center" vertical="center" wrapText="1"/>
    </xf>
    <xf numFmtId="0" fontId="17" fillId="0" borderId="0" xfId="11" applyFont="1" applyFill="1" applyBorder="1" applyAlignment="1">
      <alignment vertical="center"/>
    </xf>
    <xf numFmtId="0" fontId="20" fillId="0" borderId="0" xfId="11" applyFont="1" applyFill="1" applyBorder="1" applyAlignment="1">
      <alignment vertical="center"/>
    </xf>
    <xf numFmtId="0" fontId="17" fillId="0" borderId="3" xfId="11" applyFont="1" applyBorder="1" applyAlignment="1">
      <alignment vertical="center"/>
    </xf>
    <xf numFmtId="0" fontId="20" fillId="0" borderId="3" xfId="11" applyFont="1" applyBorder="1" applyAlignment="1">
      <alignment vertical="center"/>
    </xf>
    <xf numFmtId="0" fontId="7" fillId="0" borderId="4" xfId="0" applyFont="1" applyBorder="1" applyProtection="1">
      <protection hidden="1"/>
    </xf>
    <xf numFmtId="0" fontId="7" fillId="0" borderId="0" xfId="0" applyFont="1" applyBorder="1" applyProtection="1">
      <protection hidden="1"/>
    </xf>
    <xf numFmtId="0" fontId="7" fillId="0" borderId="2" xfId="0" applyFont="1" applyBorder="1" applyProtection="1">
      <protection hidden="1"/>
    </xf>
    <xf numFmtId="0" fontId="17" fillId="0" borderId="2" xfId="11" applyFont="1" applyFill="1" applyBorder="1" applyAlignment="1">
      <alignment vertical="center"/>
    </xf>
    <xf numFmtId="0" fontId="11" fillId="0" borderId="0" xfId="0" applyFont="1" applyFill="1" applyBorder="1" applyAlignment="1" applyProtection="1">
      <alignment horizontal="right" vertical="center" wrapText="1"/>
      <protection hidden="1"/>
    </xf>
    <xf numFmtId="0" fontId="11" fillId="0" borderId="7" xfId="0" applyFont="1" applyFill="1" applyBorder="1" applyAlignment="1" applyProtection="1">
      <alignment horizontal="right" vertical="center" wrapText="1"/>
      <protection hidden="1"/>
    </xf>
    <xf numFmtId="0" fontId="18" fillId="0" borderId="0" xfId="11" applyFont="1" applyBorder="1" applyAlignment="1">
      <alignment horizontal="justify" vertical="center" wrapText="1"/>
    </xf>
    <xf numFmtId="0" fontId="5" fillId="0" borderId="9" xfId="0" applyNumberFormat="1" applyFont="1" applyFill="1" applyBorder="1" applyAlignment="1" applyProtection="1">
      <alignment horizontal="right" vertical="center" wrapText="1"/>
      <protection hidden="1"/>
    </xf>
    <xf numFmtId="0" fontId="5" fillId="0" borderId="9" xfId="0" applyFont="1" applyFill="1" applyBorder="1" applyAlignment="1" applyProtection="1">
      <alignment horizontal="justify" vertical="center" wrapText="1"/>
      <protection hidden="1"/>
    </xf>
    <xf numFmtId="0" fontId="7" fillId="0" borderId="15" xfId="0" applyNumberFormat="1" applyFont="1" applyFill="1" applyBorder="1" applyAlignment="1" applyProtection="1">
      <alignment horizontal="right" vertical="center" wrapText="1"/>
      <protection hidden="1"/>
    </xf>
    <xf numFmtId="0" fontId="7" fillId="0" borderId="15" xfId="0" applyFont="1" applyFill="1" applyBorder="1" applyAlignment="1" applyProtection="1">
      <alignment horizontal="justify" vertical="center" wrapText="1"/>
      <protection hidden="1"/>
    </xf>
    <xf numFmtId="4" fontId="7" fillId="0" borderId="15" xfId="0" applyNumberFormat="1" applyFont="1" applyFill="1" applyBorder="1" applyAlignment="1" applyProtection="1">
      <alignment horizontal="right" vertical="center" wrapText="1"/>
      <protection hidden="1"/>
    </xf>
    <xf numFmtId="0" fontId="5" fillId="0" borderId="14" xfId="0" applyNumberFormat="1" applyFont="1" applyFill="1" applyBorder="1" applyAlignment="1" applyProtection="1">
      <alignment horizontal="right" vertical="center" wrapText="1"/>
      <protection hidden="1"/>
    </xf>
    <xf numFmtId="0" fontId="5" fillId="0" borderId="14" xfId="0" applyFont="1" applyFill="1" applyBorder="1" applyAlignment="1" applyProtection="1">
      <alignment horizontal="justify" vertical="center" wrapText="1"/>
      <protection hidden="1"/>
    </xf>
    <xf numFmtId="0" fontId="5" fillId="0" borderId="16" xfId="0" applyNumberFormat="1" applyFont="1" applyFill="1" applyBorder="1" applyAlignment="1" applyProtection="1">
      <alignment horizontal="right" vertical="center" wrapText="1"/>
      <protection hidden="1"/>
    </xf>
    <xf numFmtId="0" fontId="5" fillId="0" borderId="16" xfId="0" applyFont="1" applyFill="1" applyBorder="1" applyAlignment="1" applyProtection="1">
      <alignment horizontal="justify" vertical="center" wrapText="1"/>
      <protection hidden="1"/>
    </xf>
    <xf numFmtId="4" fontId="7" fillId="0" borderId="16" xfId="0" applyNumberFormat="1" applyFont="1" applyFill="1" applyBorder="1" applyAlignment="1" applyProtection="1">
      <alignment horizontal="center" vertical="center" wrapText="1"/>
      <protection hidden="1"/>
    </xf>
    <xf numFmtId="0" fontId="7" fillId="0" borderId="16" xfId="0" applyFont="1" applyFill="1" applyBorder="1" applyAlignment="1" applyProtection="1">
      <alignment horizontal="center" vertical="center" wrapText="1"/>
      <protection hidden="1"/>
    </xf>
    <xf numFmtId="4" fontId="7" fillId="0" borderId="16" xfId="0" applyNumberFormat="1" applyFont="1" applyFill="1" applyBorder="1" applyAlignment="1" applyProtection="1">
      <alignment horizontal="right" vertical="center" wrapText="1"/>
      <protection hidden="1"/>
    </xf>
    <xf numFmtId="0" fontId="5" fillId="0" borderId="0" xfId="0" applyFont="1" applyBorder="1" applyProtection="1">
      <protection hidden="1"/>
    </xf>
    <xf numFmtId="0" fontId="5" fillId="0" borderId="11" xfId="0" applyFont="1" applyBorder="1" applyProtection="1">
      <protection hidden="1"/>
    </xf>
    <xf numFmtId="0" fontId="5" fillId="0" borderId="11" xfId="0" applyFont="1" applyFill="1" applyBorder="1" applyAlignment="1" applyProtection="1">
      <alignment vertical="center"/>
      <protection hidden="1"/>
    </xf>
    <xf numFmtId="10" fontId="5" fillId="2" borderId="11" xfId="10" applyNumberFormat="1" applyFont="1" applyFill="1" applyBorder="1" applyAlignment="1" applyProtection="1">
      <alignment vertical="center"/>
      <protection hidden="1"/>
    </xf>
    <xf numFmtId="0" fontId="7" fillId="0" borderId="9" xfId="0" applyFont="1" applyBorder="1" applyAlignment="1" applyProtection="1">
      <alignment horizontal="center" vertical="center"/>
      <protection hidden="1"/>
    </xf>
    <xf numFmtId="0" fontId="7" fillId="0" borderId="9" xfId="0" applyFont="1" applyBorder="1" applyAlignment="1" applyProtection="1">
      <alignment vertical="center"/>
      <protection hidden="1"/>
    </xf>
    <xf numFmtId="10" fontId="7" fillId="0" borderId="9" xfId="10" applyNumberFormat="1" applyFont="1" applyBorder="1" applyAlignment="1" applyProtection="1">
      <alignment vertical="center"/>
      <protection locked="0"/>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10" fontId="7" fillId="0" borderId="0" xfId="10" applyNumberFormat="1" applyFont="1" applyBorder="1" applyAlignment="1" applyProtection="1">
      <alignment vertical="center"/>
      <protection locked="0"/>
    </xf>
    <xf numFmtId="0" fontId="7" fillId="2" borderId="0" xfId="0" applyFont="1" applyFill="1" applyBorder="1" applyAlignment="1" applyProtection="1">
      <alignment horizontal="center" vertical="center"/>
      <protection hidden="1"/>
    </xf>
    <xf numFmtId="0" fontId="7" fillId="2" borderId="0" xfId="0" applyFont="1" applyFill="1" applyBorder="1" applyAlignment="1" applyProtection="1">
      <alignment vertical="center"/>
      <protection hidden="1"/>
    </xf>
    <xf numFmtId="10" fontId="7" fillId="2" borderId="0" xfId="10" applyNumberFormat="1" applyFont="1" applyFill="1" applyBorder="1" applyAlignment="1" applyProtection="1">
      <alignment vertical="center"/>
      <protection locked="0"/>
    </xf>
    <xf numFmtId="0" fontId="7" fillId="2" borderId="9" xfId="0" applyFont="1" applyFill="1" applyBorder="1" applyAlignment="1" applyProtection="1">
      <alignment horizontal="center" vertical="center"/>
      <protection hidden="1"/>
    </xf>
    <xf numFmtId="0" fontId="7" fillId="2" borderId="9" xfId="0" applyFont="1" applyFill="1" applyBorder="1" applyAlignment="1" applyProtection="1">
      <alignment vertical="center"/>
      <protection hidden="1"/>
    </xf>
    <xf numFmtId="10" fontId="7" fillId="2" borderId="9" xfId="10" applyNumberFormat="1" applyFont="1" applyFill="1" applyBorder="1" applyAlignment="1" applyProtection="1">
      <alignment vertical="center"/>
      <protection locked="0"/>
    </xf>
    <xf numFmtId="0" fontId="7" fillId="0" borderId="10" xfId="0" applyFont="1" applyBorder="1" applyAlignment="1" applyProtection="1">
      <alignment horizontal="center" vertical="center"/>
      <protection hidden="1"/>
    </xf>
    <xf numFmtId="0" fontId="7" fillId="0" borderId="10" xfId="0" applyFont="1" applyBorder="1" applyAlignment="1" applyProtection="1">
      <alignment vertical="center"/>
      <protection hidden="1"/>
    </xf>
    <xf numFmtId="10" fontId="7" fillId="0" borderId="10" xfId="10" applyNumberFormat="1" applyFont="1" applyBorder="1" applyAlignment="1" applyProtection="1">
      <alignment vertical="center"/>
      <protection locked="0"/>
    </xf>
    <xf numFmtId="0" fontId="7" fillId="0" borderId="12" xfId="0" applyFont="1" applyBorder="1" applyAlignment="1" applyProtection="1">
      <alignment horizontal="center" vertical="center"/>
      <protection hidden="1"/>
    </xf>
    <xf numFmtId="0" fontId="7" fillId="0" borderId="12" xfId="0" applyFont="1" applyBorder="1" applyAlignment="1" applyProtection="1">
      <alignment vertical="center"/>
      <protection hidden="1"/>
    </xf>
    <xf numFmtId="10" fontId="7" fillId="0" borderId="12" xfId="10" applyNumberFormat="1" applyFont="1" applyBorder="1" applyAlignment="1" applyProtection="1">
      <alignment vertical="center"/>
      <protection locked="0"/>
    </xf>
    <xf numFmtId="10" fontId="7" fillId="0" borderId="9" xfId="0" applyNumberFormat="1" applyFont="1" applyBorder="1" applyAlignment="1" applyProtection="1">
      <alignment vertical="center"/>
      <protection hidden="1"/>
    </xf>
    <xf numFmtId="0" fontId="7" fillId="2" borderId="12" xfId="0" applyFont="1" applyFill="1" applyBorder="1" applyAlignment="1" applyProtection="1">
      <alignment vertical="center"/>
      <protection hidden="1"/>
    </xf>
    <xf numFmtId="10" fontId="7" fillId="2" borderId="12" xfId="10" applyNumberFormat="1" applyFont="1" applyFill="1" applyBorder="1" applyAlignment="1" applyProtection="1">
      <alignment vertical="center"/>
      <protection locked="0"/>
    </xf>
    <xf numFmtId="0" fontId="13" fillId="0" borderId="13" xfId="0" applyFont="1" applyBorder="1" applyAlignment="1" applyProtection="1">
      <alignment horizontal="center" vertical="center"/>
      <protection hidden="1"/>
    </xf>
    <xf numFmtId="0" fontId="13" fillId="2" borderId="13" xfId="0" applyFont="1" applyFill="1" applyBorder="1" applyAlignment="1" applyProtection="1">
      <alignment vertical="center"/>
      <protection hidden="1"/>
    </xf>
    <xf numFmtId="10" fontId="7" fillId="2" borderId="0" xfId="10" applyNumberFormat="1" applyFont="1" applyFill="1" applyBorder="1" applyAlignment="1" applyProtection="1">
      <alignment vertical="center"/>
      <protection hidden="1"/>
    </xf>
    <xf numFmtId="10" fontId="7" fillId="0" borderId="0" xfId="10" applyNumberFormat="1" applyFont="1" applyBorder="1" applyAlignment="1" applyProtection="1">
      <alignment vertical="center"/>
      <protection hidden="1"/>
    </xf>
    <xf numFmtId="0" fontId="5" fillId="0" borderId="0" xfId="0" applyFont="1" applyFill="1" applyAlignment="1" applyProtection="1">
      <alignment horizontal="left" vertical="center"/>
      <protection hidden="1"/>
    </xf>
    <xf numFmtId="0" fontId="7" fillId="0" borderId="0" xfId="0" applyFont="1" applyFill="1" applyBorder="1" applyAlignment="1" applyProtection="1">
      <alignment horizontal="center" vertical="center" wrapText="1"/>
      <protection locked="0"/>
    </xf>
    <xf numFmtId="0" fontId="7" fillId="0" borderId="7" xfId="0" applyFont="1" applyFill="1" applyBorder="1" applyAlignment="1" applyProtection="1">
      <alignment horizontal="center" vertical="center" wrapText="1"/>
      <protection locked="0"/>
    </xf>
    <xf numFmtId="4" fontId="7" fillId="0" borderId="21" xfId="0" applyNumberFormat="1" applyFont="1" applyFill="1" applyBorder="1" applyAlignment="1" applyProtection="1">
      <alignment horizontal="right" vertical="center" wrapText="1"/>
      <protection hidden="1"/>
    </xf>
    <xf numFmtId="4" fontId="7" fillId="0" borderId="22" xfId="0" applyNumberFormat="1" applyFont="1" applyFill="1" applyBorder="1" applyAlignment="1" applyProtection="1">
      <alignment horizontal="right" vertical="center" wrapText="1"/>
      <protection hidden="1"/>
    </xf>
    <xf numFmtId="4" fontId="7" fillId="0" borderId="19" xfId="0" applyNumberFormat="1" applyFont="1" applyFill="1" applyBorder="1" applyAlignment="1" applyProtection="1">
      <alignment horizontal="right" vertical="center" wrapText="1"/>
      <protection locked="0"/>
    </xf>
    <xf numFmtId="4" fontId="10" fillId="0" borderId="20" xfId="0" applyNumberFormat="1" applyFont="1" applyFill="1" applyBorder="1" applyAlignment="1" applyProtection="1">
      <alignment horizontal="center" vertical="center" wrapText="1"/>
      <protection hidden="1"/>
    </xf>
    <xf numFmtId="4" fontId="11" fillId="0" borderId="0" xfId="0" applyNumberFormat="1" applyFont="1" applyFill="1" applyBorder="1" applyAlignment="1" applyProtection="1">
      <alignment horizontal="right" vertical="center" wrapText="1"/>
      <protection hidden="1"/>
    </xf>
    <xf numFmtId="4" fontId="5" fillId="0" borderId="1" xfId="0" applyNumberFormat="1" applyFont="1" applyFill="1" applyBorder="1" applyAlignment="1" applyProtection="1">
      <alignment horizontal="right" vertical="center" wrapText="1"/>
      <protection locked="0"/>
    </xf>
    <xf numFmtId="4" fontId="7" fillId="0" borderId="8" xfId="0" applyNumberFormat="1" applyFont="1" applyFill="1" applyBorder="1" applyAlignment="1" applyProtection="1">
      <alignment horizontal="center" vertical="center" wrapText="1"/>
      <protection locked="0"/>
    </xf>
    <xf numFmtId="4" fontId="7" fillId="0" borderId="36" xfId="0" applyNumberFormat="1" applyFont="1" applyFill="1" applyBorder="1" applyAlignment="1" applyProtection="1">
      <alignment horizontal="right" vertical="center" wrapText="1"/>
      <protection hidden="1"/>
    </xf>
    <xf numFmtId="4" fontId="7" fillId="0" borderId="34" xfId="0" applyNumberFormat="1" applyFont="1" applyFill="1" applyBorder="1" applyAlignment="1" applyProtection="1">
      <alignment horizontal="right" vertical="center" wrapText="1"/>
      <protection hidden="1"/>
    </xf>
    <xf numFmtId="4" fontId="7" fillId="0" borderId="37" xfId="0" applyNumberFormat="1" applyFont="1" applyFill="1" applyBorder="1" applyAlignment="1" applyProtection="1">
      <alignment horizontal="right" vertical="center" wrapText="1"/>
      <protection hidden="1"/>
    </xf>
    <xf numFmtId="2" fontId="25" fillId="0" borderId="15" xfId="0" applyNumberFormat="1" applyFont="1" applyFill="1" applyBorder="1" applyAlignment="1" applyProtection="1">
      <alignment vertical="center" wrapText="1"/>
      <protection hidden="1"/>
    </xf>
    <xf numFmtId="4" fontId="5" fillId="0" borderId="0" xfId="0" applyNumberFormat="1" applyFont="1" applyFill="1" applyAlignment="1" applyProtection="1">
      <alignment horizontal="left" vertical="center" wrapText="1"/>
      <protection hidden="1"/>
    </xf>
    <xf numFmtId="4" fontId="11" fillId="0" borderId="7" xfId="0" applyNumberFormat="1" applyFont="1" applyFill="1" applyBorder="1" applyAlignment="1" applyProtection="1">
      <alignment horizontal="right" vertical="center" wrapText="1"/>
      <protection hidden="1"/>
    </xf>
    <xf numFmtId="4" fontId="7" fillId="0" borderId="9" xfId="0" applyNumberFormat="1" applyFont="1" applyFill="1" applyBorder="1" applyAlignment="1" applyProtection="1">
      <alignment horizontal="center" vertical="center" wrapText="1"/>
      <protection hidden="1"/>
    </xf>
    <xf numFmtId="4" fontId="7" fillId="0" borderId="14" xfId="0" applyNumberFormat="1" applyFont="1" applyFill="1" applyBorder="1" applyAlignment="1" applyProtection="1">
      <alignment horizontal="center" vertical="center" wrapText="1"/>
      <protection hidden="1"/>
    </xf>
    <xf numFmtId="4" fontId="10" fillId="0" borderId="24" xfId="0" applyNumberFormat="1" applyFont="1" applyFill="1" applyBorder="1" applyAlignment="1" applyProtection="1">
      <alignment horizontal="center" vertical="center" wrapText="1"/>
      <protection hidden="1"/>
    </xf>
    <xf numFmtId="4" fontId="7" fillId="0" borderId="42" xfId="0" applyNumberFormat="1" applyFont="1" applyFill="1" applyBorder="1" applyAlignment="1" applyProtection="1">
      <alignment horizontal="right" vertical="center" wrapText="1"/>
      <protection hidden="1"/>
    </xf>
    <xf numFmtId="4" fontId="7" fillId="0" borderId="43" xfId="0" applyNumberFormat="1" applyFont="1" applyFill="1" applyBorder="1" applyAlignment="1" applyProtection="1">
      <alignment horizontal="right" vertical="center" wrapText="1"/>
      <protection hidden="1"/>
    </xf>
    <xf numFmtId="4" fontId="7" fillId="0" borderId="41" xfId="0" applyNumberFormat="1" applyFont="1" applyFill="1" applyBorder="1" applyAlignment="1" applyProtection="1">
      <alignment horizontal="right" vertical="center" wrapText="1"/>
      <protection hidden="1"/>
    </xf>
    <xf numFmtId="2" fontId="7" fillId="0" borderId="42" xfId="0" applyNumberFormat="1" applyFont="1" applyFill="1" applyBorder="1" applyAlignment="1" applyProtection="1">
      <alignment horizontal="center" vertical="center" wrapText="1"/>
      <protection hidden="1"/>
    </xf>
    <xf numFmtId="2" fontId="7" fillId="0" borderId="43" xfId="0" applyNumberFormat="1" applyFont="1" applyFill="1" applyBorder="1" applyAlignment="1" applyProtection="1">
      <alignment horizontal="center" vertical="center" wrapText="1"/>
      <protection hidden="1"/>
    </xf>
    <xf numFmtId="0" fontId="7" fillId="0" borderId="41" xfId="0" applyFont="1" applyFill="1" applyBorder="1" applyAlignment="1" applyProtection="1">
      <alignment horizontal="center" vertical="center" wrapText="1"/>
      <protection hidden="1"/>
    </xf>
    <xf numFmtId="4" fontId="25" fillId="0" borderId="41" xfId="14" applyNumberFormat="1" applyFont="1" applyFill="1" applyBorder="1" applyAlignment="1" applyProtection="1">
      <alignment horizontal="center" vertical="center"/>
      <protection hidden="1"/>
    </xf>
    <xf numFmtId="4" fontId="7" fillId="0" borderId="15" xfId="0" applyNumberFormat="1" applyFont="1" applyFill="1" applyBorder="1" applyAlignment="1" applyProtection="1">
      <alignment horizontal="center" vertical="center" wrapText="1"/>
      <protection hidden="1"/>
    </xf>
    <xf numFmtId="4" fontId="25" fillId="0" borderId="15" xfId="14" applyNumberFormat="1" applyFont="1" applyBorder="1" applyAlignment="1" applyProtection="1">
      <alignment horizontal="center" vertical="center"/>
      <protection hidden="1"/>
    </xf>
    <xf numFmtId="0" fontId="5" fillId="0" borderId="15" xfId="0" applyNumberFormat="1" applyFont="1" applyFill="1" applyBorder="1" applyAlignment="1" applyProtection="1">
      <alignment horizontal="right" vertical="center" wrapText="1"/>
      <protection hidden="1"/>
    </xf>
    <xf numFmtId="0" fontId="5" fillId="0" borderId="15" xfId="0" applyFont="1" applyFill="1" applyBorder="1" applyAlignment="1" applyProtection="1">
      <alignment horizontal="justify" vertical="center" wrapText="1"/>
      <protection hidden="1"/>
    </xf>
    <xf numFmtId="4" fontId="7" fillId="0" borderId="19" xfId="0" applyNumberFormat="1" applyFont="1" applyFill="1" applyBorder="1" applyAlignment="1" applyProtection="1">
      <alignment horizontal="right" vertical="center" wrapText="1"/>
      <protection hidden="1"/>
    </xf>
    <xf numFmtId="2" fontId="45" fillId="0" borderId="15" xfId="0" applyNumberFormat="1" applyFont="1" applyFill="1" applyBorder="1" applyAlignment="1" applyProtection="1">
      <alignment vertical="center" wrapText="1"/>
      <protection hidden="1"/>
    </xf>
    <xf numFmtId="4" fontId="25" fillId="0" borderId="38" xfId="0" applyNumberFormat="1" applyFont="1" applyFill="1" applyBorder="1" applyAlignment="1" applyProtection="1">
      <alignment horizontal="right" vertical="center" wrapText="1"/>
      <protection locked="0"/>
    </xf>
    <xf numFmtId="4" fontId="25" fillId="0" borderId="39" xfId="0" applyNumberFormat="1" applyFont="1" applyFill="1" applyBorder="1" applyAlignment="1" applyProtection="1">
      <alignment horizontal="right" vertical="center" wrapText="1"/>
      <protection locked="0"/>
    </xf>
    <xf numFmtId="4" fontId="25" fillId="0" borderId="39" xfId="0" applyNumberFormat="1" applyFont="1" applyBorder="1" applyAlignment="1" applyProtection="1">
      <alignment horizontal="right" vertical="center"/>
      <protection hidden="1"/>
    </xf>
    <xf numFmtId="4" fontId="25" fillId="0" borderId="15" xfId="14" applyNumberFormat="1" applyFont="1" applyFill="1" applyBorder="1" applyAlignment="1" applyProtection="1">
      <alignment horizontal="center" vertical="center"/>
      <protection hidden="1"/>
    </xf>
    <xf numFmtId="2" fontId="7" fillId="0" borderId="41" xfId="0" applyNumberFormat="1" applyFont="1" applyFill="1" applyBorder="1" applyAlignment="1" applyProtection="1">
      <alignment horizontal="center" vertical="center" wrapText="1"/>
      <protection hidden="1"/>
    </xf>
    <xf numFmtId="4" fontId="25" fillId="0" borderId="38" xfId="0" applyNumberFormat="1" applyFont="1" applyFill="1" applyBorder="1" applyAlignment="1" applyProtection="1">
      <alignment horizontal="right" vertical="center" wrapText="1"/>
      <protection hidden="1"/>
    </xf>
    <xf numFmtId="4" fontId="25" fillId="0" borderId="39" xfId="0" applyNumberFormat="1" applyFont="1" applyFill="1" applyBorder="1" applyAlignment="1" applyProtection="1">
      <alignment horizontal="right" vertical="center" wrapText="1"/>
      <protection hidden="1"/>
    </xf>
    <xf numFmtId="0" fontId="7" fillId="0" borderId="17" xfId="0" applyFont="1" applyFill="1" applyBorder="1" applyAlignment="1" applyProtection="1">
      <alignment horizontal="justify" vertical="center" wrapText="1"/>
      <protection hidden="1"/>
    </xf>
    <xf numFmtId="4" fontId="7" fillId="0" borderId="17" xfId="0" applyNumberFormat="1" applyFont="1" applyFill="1" applyBorder="1" applyAlignment="1" applyProtection="1">
      <alignment horizontal="center" vertical="center" wrapText="1"/>
      <protection hidden="1"/>
    </xf>
    <xf numFmtId="3" fontId="7" fillId="0" borderId="9" xfId="0" applyNumberFormat="1" applyFont="1" applyFill="1" applyBorder="1" applyAlignment="1" applyProtection="1">
      <alignment horizontal="center" vertical="center" wrapText="1"/>
      <protection hidden="1"/>
    </xf>
    <xf numFmtId="4" fontId="7" fillId="0" borderId="9" xfId="0" applyNumberFormat="1" applyFont="1" applyFill="1" applyBorder="1" applyAlignment="1" applyProtection="1">
      <alignment horizontal="right" vertical="center" wrapText="1"/>
      <protection hidden="1"/>
    </xf>
    <xf numFmtId="3" fontId="7" fillId="0" borderId="15" xfId="0" applyNumberFormat="1" applyFont="1" applyFill="1" applyBorder="1" applyAlignment="1" applyProtection="1">
      <alignment horizontal="center" vertical="center" wrapText="1"/>
      <protection hidden="1"/>
    </xf>
    <xf numFmtId="0" fontId="7" fillId="0" borderId="18" xfId="0" applyNumberFormat="1" applyFont="1" applyFill="1" applyBorder="1" applyAlignment="1" applyProtection="1">
      <alignment horizontal="right" vertical="center" wrapText="1"/>
      <protection hidden="1"/>
    </xf>
    <xf numFmtId="4" fontId="5" fillId="0" borderId="24" xfId="0" applyNumberFormat="1" applyFont="1" applyFill="1" applyBorder="1" applyAlignment="1" applyProtection="1">
      <alignment horizontal="right" vertical="center" wrapText="1"/>
      <protection hidden="1"/>
    </xf>
    <xf numFmtId="4" fontId="5" fillId="0" borderId="20" xfId="0" applyNumberFormat="1" applyFont="1" applyFill="1" applyBorder="1" applyAlignment="1" applyProtection="1">
      <alignment horizontal="right" vertical="center" wrapText="1"/>
      <protection hidden="1"/>
    </xf>
    <xf numFmtId="4" fontId="5" fillId="0" borderId="18" xfId="0" applyNumberFormat="1" applyFont="1" applyFill="1" applyBorder="1" applyAlignment="1" applyProtection="1">
      <alignment horizontal="right" vertical="center" wrapText="1"/>
      <protection hidden="1"/>
    </xf>
    <xf numFmtId="0" fontId="5" fillId="0" borderId="0" xfId="0" applyFont="1" applyFill="1" applyAlignment="1" applyProtection="1">
      <alignment horizontal="left" vertical="center" wrapText="1"/>
      <protection hidden="1"/>
    </xf>
    <xf numFmtId="0" fontId="5" fillId="0" borderId="18" xfId="0" applyNumberFormat="1" applyFont="1" applyFill="1" applyBorder="1" applyAlignment="1" applyProtection="1">
      <alignment horizontal="right" vertical="center" wrapText="1"/>
      <protection hidden="1"/>
    </xf>
    <xf numFmtId="0" fontId="5" fillId="0" borderId="7" xfId="0" applyFont="1" applyFill="1" applyBorder="1" applyAlignment="1" applyProtection="1">
      <alignment horizontal="right" vertical="center" wrapText="1"/>
      <protection hidden="1"/>
    </xf>
    <xf numFmtId="4" fontId="5" fillId="0" borderId="44" xfId="0" applyNumberFormat="1" applyFont="1" applyFill="1" applyBorder="1" applyAlignment="1" applyProtection="1">
      <alignment horizontal="right" vertical="center" wrapText="1"/>
      <protection hidden="1"/>
    </xf>
    <xf numFmtId="0" fontId="5" fillId="0" borderId="11" xfId="0" applyFont="1" applyFill="1" applyBorder="1" applyAlignment="1" applyProtection="1">
      <alignment horizontal="right" vertical="center" wrapText="1"/>
      <protection hidden="1"/>
    </xf>
    <xf numFmtId="4" fontId="5" fillId="0" borderId="45" xfId="0" applyNumberFormat="1" applyFont="1" applyFill="1" applyBorder="1" applyAlignment="1" applyProtection="1">
      <alignment horizontal="right" vertical="center" wrapText="1"/>
      <protection hidden="1"/>
    </xf>
    <xf numFmtId="4" fontId="5" fillId="0" borderId="23" xfId="0" applyNumberFormat="1" applyFont="1" applyFill="1" applyBorder="1" applyAlignment="1" applyProtection="1">
      <alignment horizontal="right" vertical="center" wrapText="1"/>
      <protection hidden="1"/>
    </xf>
    <xf numFmtId="4" fontId="5" fillId="0" borderId="40" xfId="0" applyNumberFormat="1" applyFont="1" applyFill="1" applyBorder="1" applyAlignment="1" applyProtection="1">
      <alignment horizontal="right" vertical="center" wrapText="1"/>
      <protection hidden="1"/>
    </xf>
    <xf numFmtId="0" fontId="7" fillId="0" borderId="0" xfId="0" applyFont="1" applyFill="1" applyAlignment="1" applyProtection="1">
      <alignment horizontal="right" vertical="center" wrapText="1"/>
      <protection hidden="1"/>
    </xf>
    <xf numFmtId="0" fontId="7" fillId="0" borderId="0" xfId="0" applyFont="1" applyFill="1" applyAlignment="1" applyProtection="1">
      <alignment horizontal="left" vertical="center" wrapText="1"/>
      <protection hidden="1"/>
    </xf>
    <xf numFmtId="4" fontId="7" fillId="0" borderId="0" xfId="0" applyNumberFormat="1" applyFont="1" applyFill="1" applyAlignment="1" applyProtection="1">
      <alignment horizontal="center" vertical="center" wrapText="1"/>
      <protection hidden="1"/>
    </xf>
    <xf numFmtId="0" fontId="7" fillId="0" borderId="0" xfId="0" applyFont="1" applyFill="1" applyAlignment="1" applyProtection="1">
      <alignment horizontal="center" vertical="center" wrapText="1"/>
      <protection hidden="1"/>
    </xf>
    <xf numFmtId="4" fontId="7" fillId="0" borderId="0" xfId="0" applyNumberFormat="1" applyFont="1" applyFill="1" applyAlignment="1" applyProtection="1">
      <alignment horizontal="right" vertical="center" wrapText="1"/>
      <protection hidden="1"/>
    </xf>
    <xf numFmtId="10" fontId="12" fillId="0" borderId="1" xfId="0" applyNumberFormat="1" applyFont="1" applyFill="1" applyBorder="1" applyAlignment="1" applyProtection="1">
      <alignment horizontal="right" vertical="center" wrapText="1"/>
      <protection locked="0"/>
    </xf>
    <xf numFmtId="4" fontId="7" fillId="0" borderId="41" xfId="0" applyNumberFormat="1" applyFont="1" applyFill="1" applyBorder="1" applyAlignment="1" applyProtection="1">
      <alignment horizontal="right" vertical="center" wrapText="1"/>
      <protection locked="0"/>
    </xf>
    <xf numFmtId="4" fontId="7" fillId="0" borderId="46" xfId="0" applyNumberFormat="1" applyFont="1" applyFill="1" applyBorder="1" applyAlignment="1" applyProtection="1">
      <alignment horizontal="right" vertical="center" wrapText="1"/>
      <protection locked="0"/>
    </xf>
    <xf numFmtId="0" fontId="5" fillId="0" borderId="0" xfId="0" applyFont="1" applyFill="1" applyAlignment="1" applyProtection="1">
      <alignment horizontal="left" vertical="center" wrapText="1"/>
      <protection hidden="1"/>
    </xf>
    <xf numFmtId="0" fontId="5" fillId="0" borderId="18" xfId="0" applyFont="1" applyFill="1" applyBorder="1" applyAlignment="1" applyProtection="1">
      <alignment horizontal="right" vertical="center" wrapText="1"/>
      <protection hidden="1"/>
    </xf>
    <xf numFmtId="0" fontId="5" fillId="0" borderId="24" xfId="0" applyFont="1" applyFill="1" applyBorder="1" applyAlignment="1" applyProtection="1">
      <alignment horizontal="right" vertical="center" wrapText="1"/>
      <protection hidden="1"/>
    </xf>
    <xf numFmtId="0" fontId="5" fillId="0" borderId="11" xfId="0" applyFont="1" applyFill="1" applyBorder="1" applyAlignment="1" applyProtection="1">
      <alignment horizontal="right" vertical="center" wrapText="1"/>
      <protection hidden="1"/>
    </xf>
    <xf numFmtId="0" fontId="5" fillId="0" borderId="45" xfId="0" applyFont="1" applyFill="1" applyBorder="1" applyAlignment="1" applyProtection="1">
      <alignment horizontal="right" vertical="center" wrapText="1"/>
      <protection hidden="1"/>
    </xf>
    <xf numFmtId="4" fontId="10" fillId="0" borderId="34" xfId="0" applyNumberFormat="1" applyFont="1" applyFill="1" applyBorder="1" applyAlignment="1" applyProtection="1">
      <alignment horizontal="center" vertical="center" wrapText="1"/>
      <protection hidden="1"/>
    </xf>
    <xf numFmtId="4" fontId="10" fillId="0" borderId="35" xfId="0" applyNumberFormat="1" applyFont="1" applyFill="1" applyBorder="1" applyAlignment="1" applyProtection="1">
      <alignment horizontal="center" vertical="center" wrapText="1"/>
      <protection hidden="1"/>
    </xf>
    <xf numFmtId="0" fontId="9" fillId="0" borderId="0" xfId="0" applyFont="1" applyFill="1" applyAlignment="1" applyProtection="1">
      <alignment horizontal="center" vertical="center" wrapText="1"/>
      <protection hidden="1"/>
    </xf>
    <xf numFmtId="0" fontId="10" fillId="0" borderId="15" xfId="0" applyFont="1" applyFill="1" applyBorder="1" applyAlignment="1" applyProtection="1">
      <alignment horizontal="center" vertical="center" wrapText="1"/>
      <protection hidden="1"/>
    </xf>
    <xf numFmtId="0" fontId="10" fillId="0" borderId="18" xfId="0" applyFont="1" applyFill="1" applyBorder="1" applyAlignment="1" applyProtection="1">
      <alignment horizontal="center" vertical="center" wrapText="1"/>
      <protection hidden="1"/>
    </xf>
    <xf numFmtId="0" fontId="10" fillId="0" borderId="41" xfId="0" applyFont="1" applyFill="1" applyBorder="1" applyAlignment="1" applyProtection="1">
      <alignment horizontal="center" vertical="center" wrapText="1"/>
      <protection hidden="1"/>
    </xf>
    <xf numFmtId="0" fontId="10" fillId="0" borderId="24" xfId="0" applyFont="1" applyFill="1" applyBorder="1" applyAlignment="1" applyProtection="1">
      <alignment horizontal="center" vertical="center" wrapText="1"/>
      <protection hidden="1"/>
    </xf>
    <xf numFmtId="0" fontId="5" fillId="0" borderId="6" xfId="0" applyFont="1" applyFill="1" applyBorder="1" applyAlignment="1" applyProtection="1">
      <alignment horizontal="center" vertical="center" wrapText="1"/>
      <protection hidden="1"/>
    </xf>
    <xf numFmtId="4" fontId="10" fillId="0" borderId="15" xfId="0" applyNumberFormat="1" applyFont="1" applyFill="1" applyBorder="1" applyAlignment="1" applyProtection="1">
      <alignment horizontal="center" vertical="center" wrapText="1"/>
      <protection hidden="1"/>
    </xf>
    <xf numFmtId="4" fontId="10" fillId="0" borderId="18" xfId="0" applyNumberFormat="1" applyFont="1" applyFill="1" applyBorder="1" applyAlignment="1" applyProtection="1">
      <alignment horizontal="center" vertical="center" wrapText="1"/>
      <protection hidden="1"/>
    </xf>
    <xf numFmtId="4" fontId="10" fillId="0" borderId="41" xfId="0" applyNumberFormat="1" applyFont="1" applyFill="1" applyBorder="1" applyAlignment="1" applyProtection="1">
      <alignment horizontal="center" vertical="center" wrapText="1"/>
      <protection hidden="1"/>
    </xf>
    <xf numFmtId="4" fontId="10" fillId="0" borderId="19" xfId="0" applyNumberFormat="1" applyFont="1" applyFill="1" applyBorder="1" applyAlignment="1" applyProtection="1">
      <alignment horizontal="center" vertical="center" wrapText="1"/>
      <protection hidden="1"/>
    </xf>
    <xf numFmtId="0" fontId="7" fillId="0" borderId="0" xfId="0" applyFont="1" applyFill="1" applyBorder="1" applyAlignment="1" applyProtection="1">
      <alignment horizontal="left" vertical="center" wrapText="1"/>
      <protection hidden="1"/>
    </xf>
    <xf numFmtId="0" fontId="5" fillId="0" borderId="7" xfId="0" applyFont="1" applyFill="1" applyBorder="1" applyAlignment="1" applyProtection="1">
      <alignment horizontal="right" vertical="center" wrapText="1"/>
      <protection hidden="1"/>
    </xf>
    <xf numFmtId="0" fontId="5" fillId="0" borderId="44" xfId="0" applyFont="1" applyFill="1" applyBorder="1" applyAlignment="1" applyProtection="1">
      <alignment horizontal="right" vertical="center" wrapText="1"/>
      <protection hidden="1"/>
    </xf>
    <xf numFmtId="4" fontId="11" fillId="0" borderId="1" xfId="0" applyNumberFormat="1" applyFont="1" applyFill="1" applyBorder="1" applyAlignment="1" applyProtection="1">
      <alignment horizontal="right" vertical="center" wrapText="1"/>
      <protection hidden="1"/>
    </xf>
    <xf numFmtId="4" fontId="10" fillId="0" borderId="1" xfId="0" applyNumberFormat="1" applyFont="1" applyFill="1" applyBorder="1" applyAlignment="1" applyProtection="1">
      <alignment horizontal="right" vertical="center" wrapText="1"/>
      <protection hidden="1"/>
    </xf>
    <xf numFmtId="0" fontId="7" fillId="0" borderId="0" xfId="0" applyFont="1" applyFill="1" applyBorder="1" applyAlignment="1" applyProtection="1">
      <alignment horizontal="left" vertical="center" wrapText="1"/>
      <protection locked="0"/>
    </xf>
    <xf numFmtId="0" fontId="7" fillId="0" borderId="7" xfId="0" applyFont="1" applyFill="1" applyBorder="1" applyAlignment="1" applyProtection="1">
      <alignment horizontal="left" vertical="center" wrapText="1"/>
      <protection locked="0"/>
    </xf>
    <xf numFmtId="0" fontId="24" fillId="0" borderId="0" xfId="0" applyFont="1" applyBorder="1" applyAlignment="1" applyProtection="1">
      <alignment horizontal="center" vertical="center"/>
      <protection hidden="1"/>
    </xf>
    <xf numFmtId="0" fontId="19" fillId="3" borderId="5" xfId="11" applyFont="1" applyFill="1" applyBorder="1" applyAlignment="1">
      <alignment horizontal="center" vertical="center"/>
    </xf>
    <xf numFmtId="0" fontId="18" fillId="0" borderId="0" xfId="11" applyFont="1" applyBorder="1" applyAlignment="1">
      <alignment horizontal="justify" vertical="center"/>
    </xf>
    <xf numFmtId="0" fontId="18" fillId="0" borderId="4" xfId="11" applyFont="1" applyBorder="1" applyAlignment="1">
      <alignment horizontal="justify" vertical="center" wrapText="1"/>
    </xf>
    <xf numFmtId="0" fontId="18" fillId="0" borderId="0" xfId="11" applyFont="1" applyBorder="1" applyAlignment="1">
      <alignment horizontal="justify" vertical="center" wrapText="1"/>
    </xf>
    <xf numFmtId="0" fontId="18" fillId="0" borderId="5" xfId="11" applyFont="1" applyBorder="1" applyAlignment="1">
      <alignment horizontal="justify" vertical="center" wrapText="1"/>
    </xf>
    <xf numFmtId="0" fontId="7" fillId="2" borderId="9" xfId="0" applyFont="1" applyFill="1" applyBorder="1" applyAlignment="1" applyProtection="1">
      <alignment horizontal="center" vertical="center"/>
      <protection hidden="1"/>
    </xf>
    <xf numFmtId="0" fontId="7" fillId="0" borderId="8" xfId="0" applyFont="1" applyBorder="1" applyAlignment="1" applyProtection="1">
      <alignment horizontal="center" vertical="center"/>
      <protection hidden="1"/>
    </xf>
    <xf numFmtId="0" fontId="7" fillId="2" borderId="11" xfId="0" applyFont="1" applyFill="1" applyBorder="1" applyAlignment="1" applyProtection="1">
      <alignment horizontal="center" vertical="center"/>
      <protection hidden="1"/>
    </xf>
    <xf numFmtId="169" fontId="11" fillId="2" borderId="15" xfId="0" applyNumberFormat="1" applyFont="1" applyFill="1" applyBorder="1" applyAlignment="1" applyProtection="1">
      <alignment horizontal="center" vertical="center" wrapText="1"/>
      <protection hidden="1"/>
    </xf>
    <xf numFmtId="0" fontId="11" fillId="2" borderId="15" xfId="0" applyNumberFormat="1" applyFont="1" applyFill="1" applyBorder="1" applyAlignment="1" applyProtection="1">
      <alignment horizontal="center" vertical="center" wrapText="1"/>
      <protection hidden="1"/>
    </xf>
    <xf numFmtId="17" fontId="11" fillId="2" borderId="15" xfId="0" applyNumberFormat="1" applyFont="1" applyFill="1" applyBorder="1" applyAlignment="1" applyProtection="1">
      <alignment horizontal="center" vertical="center" wrapText="1"/>
      <protection hidden="1"/>
    </xf>
  </cellXfs>
  <cellStyles count="83">
    <cellStyle name="20% - Ênfase1 2" xfId="32"/>
    <cellStyle name="20% - Ênfase2 2" xfId="33"/>
    <cellStyle name="20% - Ênfase3 2" xfId="34"/>
    <cellStyle name="20% - Ênfase4 2" xfId="35"/>
    <cellStyle name="20% - Ênfase5 2" xfId="36"/>
    <cellStyle name="20% - Ênfase6 2" xfId="37"/>
    <cellStyle name="40% - Ênfase1 2" xfId="38"/>
    <cellStyle name="40% - Ênfase2 2" xfId="39"/>
    <cellStyle name="40% - Ênfase3 2" xfId="40"/>
    <cellStyle name="40% - Ênfase4 2" xfId="41"/>
    <cellStyle name="40% - Ênfase5 2" xfId="42"/>
    <cellStyle name="40% - Ênfase6 2" xfId="43"/>
    <cellStyle name="60% - Ênfase1 2" xfId="44"/>
    <cellStyle name="60% - Ênfase2 2" xfId="45"/>
    <cellStyle name="60% - Ênfase3 2" xfId="46"/>
    <cellStyle name="60% - Ênfase4 2" xfId="47"/>
    <cellStyle name="60% - Ênfase5 2" xfId="48"/>
    <cellStyle name="60% - Ênfase6 2" xfId="49"/>
    <cellStyle name="Bom 2" xfId="50"/>
    <cellStyle name="Cálculo 2" xfId="51"/>
    <cellStyle name="Célula de Verificação 2" xfId="52"/>
    <cellStyle name="Célula Vinculada 2" xfId="53"/>
    <cellStyle name="Comma 2" xfId="29"/>
    <cellStyle name="Currency 2" xfId="30"/>
    <cellStyle name="Ênfase1 2" xfId="54"/>
    <cellStyle name="Ênfase2 2" xfId="55"/>
    <cellStyle name="Ênfase3 2" xfId="56"/>
    <cellStyle name="Ênfase4 2" xfId="57"/>
    <cellStyle name="Ênfase5 2" xfId="58"/>
    <cellStyle name="Ênfase6 2" xfId="59"/>
    <cellStyle name="Entrada 2" xfId="60"/>
    <cellStyle name="Euro" xfId="61"/>
    <cellStyle name="Hiperlink Visitado" xfId="15" builtinId="9" hidden="1"/>
    <cellStyle name="Hiperlink Visitado" xfId="16" builtinId="9" hidden="1"/>
    <cellStyle name="Hiperlink Visitado" xfId="17" builtinId="9" hidden="1"/>
    <cellStyle name="Hiperlink Visitado" xfId="18" builtinId="9" hidden="1"/>
    <cellStyle name="Hiperlink Visitado" xfId="19" builtinId="9" hidden="1"/>
    <cellStyle name="Hiperlink Visitado" xfId="20" builtinId="9" hidden="1"/>
    <cellStyle name="Hiperlink Visitado" xfId="21" builtinId="9" hidden="1"/>
    <cellStyle name="Hiperlink Visitado" xfId="22" builtinId="9" hidden="1"/>
    <cellStyle name="Hiperlink Visitado" xfId="23" builtinId="9" hidden="1"/>
    <cellStyle name="Hiperlink Visitado" xfId="24" builtinId="9" hidden="1"/>
    <cellStyle name="Hiperlink Visitado" xfId="25" builtinId="9" hidden="1"/>
    <cellStyle name="Hiperlink Visitado" xfId="26" builtinId="9" hidden="1"/>
    <cellStyle name="Hiperlink Visitado" xfId="27" builtinId="9" hidden="1"/>
    <cellStyle name="Hiperlink Visitado" xfId="28" builtinId="9" hidden="1"/>
    <cellStyle name="Hiperlink Visitado" xfId="74" builtinId="9" hidden="1"/>
    <cellStyle name="Hiperlink Visitado" xfId="75" builtinId="9" hidden="1"/>
    <cellStyle name="Hiperlink Visitado" xfId="76" builtinId="9" hidden="1"/>
    <cellStyle name="Hiperlink Visitado" xfId="77" builtinId="9" hidden="1"/>
    <cellStyle name="Hiperlink Visitado" xfId="78" builtinId="9" hidden="1"/>
    <cellStyle name="Hiperlink Visitado" xfId="79" builtinId="9" hidden="1"/>
    <cellStyle name="Hiperlink Visitado" xfId="80" builtinId="9" hidden="1"/>
    <cellStyle name="Hiperlink Visitado" xfId="81" builtinId="9" hidden="1"/>
    <cellStyle name="Incorreto 2" xfId="62"/>
    <cellStyle name="Moeda 2" xfId="1"/>
    <cellStyle name="Moeda 3" xfId="2"/>
    <cellStyle name="Neutra 2" xfId="63"/>
    <cellStyle name="Normal" xfId="0" builtinId="0"/>
    <cellStyle name="Normal 2" xfId="3"/>
    <cellStyle name="Normal 2 2" xfId="4"/>
    <cellStyle name="Normal 3" xfId="5"/>
    <cellStyle name="Normal 3 2" xfId="11"/>
    <cellStyle name="Normal 4" xfId="82"/>
    <cellStyle name="Normal 5 2" xfId="6"/>
    <cellStyle name="Nota 2" xfId="64"/>
    <cellStyle name="Percent 2" xfId="31"/>
    <cellStyle name="Porcentagem" xfId="10" builtinId="5"/>
    <cellStyle name="Porcentagem 2" xfId="12"/>
    <cellStyle name="Saída 2" xfId="65"/>
    <cellStyle name="TableStyleLight1" xfId="13"/>
    <cellStyle name="Texto de Aviso 2" xfId="66"/>
    <cellStyle name="Texto Explicativo 2" xfId="67"/>
    <cellStyle name="Título 1 1" xfId="68"/>
    <cellStyle name="Título 1 2" xfId="69"/>
    <cellStyle name="Título 2 2" xfId="70"/>
    <cellStyle name="Título 3 2" xfId="71"/>
    <cellStyle name="Título 4 2" xfId="72"/>
    <cellStyle name="Total 2" xfId="73"/>
    <cellStyle name="Vírgula" xfId="14" builtinId="3"/>
    <cellStyle name="Vírgula 2" xfId="7"/>
    <cellStyle name="Vírgula 3" xfId="8"/>
    <cellStyle name="Vírgula 4" xfId="9"/>
  </cellStyles>
  <dxfs count="97">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V290"/>
  <sheetViews>
    <sheetView showGridLines="0" tabSelected="1" view="pageBreakPreview" topLeftCell="A34" zoomScaleNormal="90" zoomScaleSheetLayoutView="100" workbookViewId="0">
      <selection activeCell="F43" sqref="F43"/>
    </sheetView>
  </sheetViews>
  <sheetFormatPr defaultColWidth="11.42578125" defaultRowHeight="15" x14ac:dyDescent="0.2"/>
  <cols>
    <col min="1" max="1" width="9.7109375" style="130" customWidth="1"/>
    <col min="2" max="2" width="76.28515625" style="131" customWidth="1"/>
    <col min="3" max="3" width="9.7109375" style="132" customWidth="1"/>
    <col min="4" max="4" width="6.7109375" style="133" customWidth="1"/>
    <col min="5" max="7" width="11.7109375" style="134" customWidth="1"/>
    <col min="8" max="221" width="11.42578125" style="6" customWidth="1"/>
    <col min="222" max="222" width="56.28515625" style="6" customWidth="1"/>
    <col min="223" max="16384" width="11.42578125" style="6"/>
  </cols>
  <sheetData>
    <row r="1" spans="1:230" ht="18.75" x14ac:dyDescent="0.2">
      <c r="A1" s="145" t="s">
        <v>25</v>
      </c>
      <c r="B1" s="145"/>
      <c r="C1" s="145"/>
      <c r="D1" s="145"/>
      <c r="E1" s="145"/>
      <c r="F1" s="145"/>
      <c r="G1" s="145"/>
    </row>
    <row r="2" spans="1:230" ht="14.45" customHeight="1" x14ac:dyDescent="0.2">
      <c r="A2" s="74" t="s">
        <v>269</v>
      </c>
      <c r="B2" s="138" t="s">
        <v>270</v>
      </c>
      <c r="C2" s="138"/>
      <c r="D2" s="122"/>
      <c r="E2" s="158" t="s">
        <v>22</v>
      </c>
      <c r="F2" s="158"/>
      <c r="G2" s="135">
        <f>BDI!D21</f>
        <v>0.25</v>
      </c>
    </row>
    <row r="3" spans="1:230" ht="14.45" customHeight="1" x14ac:dyDescent="0.2">
      <c r="A3" s="74" t="s">
        <v>271</v>
      </c>
      <c r="B3" s="122"/>
      <c r="C3" s="88"/>
      <c r="D3" s="122"/>
      <c r="E3" s="158" t="s">
        <v>128</v>
      </c>
      <c r="F3" s="158"/>
      <c r="G3" s="135">
        <v>1.1061000000000001</v>
      </c>
    </row>
    <row r="4" spans="1:230" x14ac:dyDescent="0.2">
      <c r="A4" s="74" t="s">
        <v>268</v>
      </c>
      <c r="B4" s="122"/>
      <c r="C4" s="88"/>
      <c r="D4" s="122"/>
      <c r="E4" s="159" t="s">
        <v>8</v>
      </c>
      <c r="F4" s="159"/>
      <c r="G4" s="82"/>
    </row>
    <row r="5" spans="1:230" ht="15.75" thickBot="1" x14ac:dyDescent="0.25">
      <c r="A5" s="155"/>
      <c r="B5" s="155"/>
      <c r="C5" s="155"/>
      <c r="D5" s="155"/>
      <c r="E5" s="155"/>
      <c r="F5" s="155"/>
      <c r="G5" s="155"/>
    </row>
    <row r="6" spans="1:230" s="8" customFormat="1" ht="15.75" thickBot="1" x14ac:dyDescent="0.25">
      <c r="A6" s="150" t="s">
        <v>27</v>
      </c>
      <c r="B6" s="150"/>
      <c r="C6" s="150"/>
      <c r="D6" s="150"/>
      <c r="E6" s="150"/>
      <c r="F6" s="150"/>
      <c r="G6" s="150"/>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row>
    <row r="7" spans="1:230" s="11" customFormat="1" ht="22.5" x14ac:dyDescent="0.2">
      <c r="A7" s="30" t="s">
        <v>6</v>
      </c>
      <c r="B7" s="75"/>
      <c r="C7" s="81" t="s">
        <v>7</v>
      </c>
      <c r="D7" s="160"/>
      <c r="E7" s="160"/>
      <c r="F7" s="81" t="s">
        <v>19</v>
      </c>
      <c r="G7" s="83"/>
      <c r="H7" s="9"/>
      <c r="I7" s="10"/>
      <c r="J7" s="9"/>
      <c r="K7" s="9"/>
      <c r="L7" s="9"/>
      <c r="M7" s="9"/>
      <c r="N7" s="9"/>
      <c r="O7" s="9"/>
      <c r="P7" s="9"/>
      <c r="Q7" s="10"/>
      <c r="R7" s="9"/>
      <c r="S7" s="9"/>
      <c r="T7" s="9"/>
      <c r="U7" s="9"/>
      <c r="V7" s="9"/>
      <c r="W7" s="9"/>
      <c r="X7" s="9"/>
      <c r="Y7" s="10"/>
      <c r="Z7" s="9"/>
      <c r="AA7" s="9"/>
      <c r="AB7" s="9"/>
      <c r="AC7" s="9"/>
      <c r="AD7" s="9"/>
      <c r="AE7" s="9"/>
      <c r="AF7" s="9"/>
      <c r="AG7" s="10"/>
      <c r="AH7" s="9"/>
      <c r="AI7" s="9"/>
      <c r="AJ7" s="9"/>
      <c r="AK7" s="9"/>
      <c r="AL7" s="9"/>
      <c r="AM7" s="9"/>
      <c r="AN7" s="9"/>
      <c r="AO7" s="10"/>
      <c r="AP7" s="9"/>
      <c r="AQ7" s="9"/>
      <c r="AR7" s="9"/>
      <c r="AS7" s="9"/>
      <c r="AT7" s="9"/>
      <c r="AU7" s="9"/>
      <c r="AV7" s="9"/>
      <c r="AW7" s="10"/>
      <c r="AX7" s="9"/>
      <c r="AY7" s="9"/>
      <c r="AZ7" s="9"/>
      <c r="BA7" s="9"/>
      <c r="BB7" s="9"/>
      <c r="BC7" s="9"/>
      <c r="BD7" s="9"/>
      <c r="BE7" s="10"/>
      <c r="BF7" s="9"/>
      <c r="BG7" s="9"/>
      <c r="BH7" s="9"/>
      <c r="BI7" s="9"/>
      <c r="BJ7" s="9"/>
      <c r="BK7" s="9"/>
      <c r="BL7" s="9"/>
      <c r="BM7" s="10"/>
      <c r="BN7" s="9"/>
      <c r="BO7" s="9"/>
      <c r="BP7" s="9"/>
      <c r="BQ7" s="9"/>
      <c r="BR7" s="9"/>
      <c r="BS7" s="9"/>
      <c r="BT7" s="9"/>
      <c r="BU7" s="10"/>
      <c r="BV7" s="9"/>
      <c r="BW7" s="9"/>
      <c r="BX7" s="9"/>
      <c r="BY7" s="9"/>
      <c r="BZ7" s="9"/>
      <c r="CA7" s="9"/>
      <c r="CB7" s="9"/>
      <c r="CC7" s="10"/>
      <c r="CD7" s="9"/>
      <c r="CE7" s="9"/>
      <c r="CF7" s="9"/>
      <c r="CG7" s="9"/>
      <c r="CH7" s="9"/>
      <c r="CI7" s="9"/>
      <c r="CJ7" s="9"/>
      <c r="CK7" s="10"/>
      <c r="CL7" s="9"/>
      <c r="CM7" s="9"/>
      <c r="CN7" s="9"/>
      <c r="CO7" s="9"/>
      <c r="CP7" s="9"/>
      <c r="CQ7" s="9"/>
      <c r="CR7" s="9"/>
      <c r="CS7" s="10"/>
      <c r="CT7" s="9"/>
      <c r="CU7" s="9"/>
      <c r="CV7" s="9"/>
      <c r="CW7" s="9"/>
      <c r="CX7" s="9"/>
      <c r="CY7" s="9"/>
      <c r="CZ7" s="9"/>
      <c r="DA7" s="10"/>
      <c r="DB7" s="9"/>
      <c r="DC7" s="9"/>
      <c r="DD7" s="9"/>
      <c r="DE7" s="9"/>
      <c r="DF7" s="9"/>
      <c r="DG7" s="9"/>
      <c r="DH7" s="9"/>
      <c r="DI7" s="10"/>
      <c r="DJ7" s="9"/>
      <c r="DK7" s="9"/>
      <c r="DL7" s="9"/>
      <c r="DM7" s="9"/>
      <c r="DN7" s="9"/>
      <c r="DO7" s="9"/>
      <c r="DP7" s="9"/>
      <c r="DQ7" s="10"/>
      <c r="DR7" s="9"/>
      <c r="DS7" s="9"/>
      <c r="DT7" s="9"/>
      <c r="DU7" s="9"/>
      <c r="DV7" s="9"/>
      <c r="DW7" s="9"/>
      <c r="DX7" s="9"/>
      <c r="DY7" s="10"/>
      <c r="DZ7" s="9"/>
      <c r="EA7" s="9"/>
      <c r="EB7" s="9"/>
      <c r="EC7" s="9"/>
      <c r="ED7" s="9"/>
      <c r="EE7" s="9"/>
      <c r="EF7" s="9"/>
      <c r="EG7" s="10"/>
      <c r="EH7" s="9"/>
      <c r="EI7" s="9"/>
      <c r="EJ7" s="9"/>
      <c r="EK7" s="9"/>
      <c r="EL7" s="9"/>
      <c r="EM7" s="9"/>
      <c r="EN7" s="9"/>
      <c r="EO7" s="10"/>
      <c r="EP7" s="9"/>
      <c r="EQ7" s="9"/>
      <c r="ER7" s="9"/>
      <c r="ES7" s="9"/>
      <c r="ET7" s="9"/>
      <c r="EU7" s="9"/>
      <c r="EV7" s="9"/>
      <c r="EW7" s="10"/>
      <c r="EX7" s="9"/>
      <c r="EY7" s="9"/>
      <c r="EZ7" s="9"/>
      <c r="FA7" s="9"/>
      <c r="FB7" s="9"/>
      <c r="FC7" s="9"/>
      <c r="FD7" s="9"/>
      <c r="FE7" s="10"/>
      <c r="FF7" s="9"/>
      <c r="FG7" s="9"/>
      <c r="FH7" s="9"/>
      <c r="FI7" s="9"/>
      <c r="FJ7" s="9"/>
      <c r="FK7" s="9"/>
      <c r="FL7" s="9"/>
      <c r="FM7" s="10"/>
      <c r="FN7" s="9"/>
      <c r="FO7" s="9"/>
      <c r="FP7" s="9"/>
      <c r="FQ7" s="9"/>
      <c r="FR7" s="9"/>
      <c r="FS7" s="9"/>
      <c r="FT7" s="9"/>
      <c r="FU7" s="10"/>
      <c r="FV7" s="9"/>
      <c r="FW7" s="9"/>
      <c r="FX7" s="9"/>
      <c r="FY7" s="9"/>
      <c r="FZ7" s="9"/>
      <c r="GA7" s="9"/>
      <c r="GB7" s="9"/>
      <c r="GC7" s="10"/>
      <c r="GD7" s="9"/>
      <c r="GE7" s="9"/>
      <c r="GF7" s="9"/>
      <c r="GG7" s="9"/>
      <c r="GH7" s="9"/>
      <c r="GI7" s="9"/>
      <c r="GJ7" s="9"/>
      <c r="GK7" s="10"/>
      <c r="GL7" s="9"/>
      <c r="GM7" s="9"/>
      <c r="GN7" s="9"/>
      <c r="GO7" s="9"/>
      <c r="GP7" s="9"/>
      <c r="GQ7" s="9"/>
      <c r="GR7" s="9"/>
      <c r="GS7" s="10"/>
      <c r="GT7" s="9"/>
      <c r="GU7" s="9"/>
      <c r="GV7" s="9"/>
      <c r="GW7" s="9"/>
      <c r="GX7" s="9"/>
      <c r="GY7" s="9"/>
      <c r="GZ7" s="9"/>
      <c r="HA7" s="10"/>
      <c r="HB7" s="9"/>
      <c r="HC7" s="9"/>
      <c r="HD7" s="9"/>
      <c r="HE7" s="9"/>
      <c r="HF7" s="9"/>
      <c r="HG7" s="9"/>
      <c r="HH7" s="9"/>
      <c r="HI7" s="10"/>
      <c r="HJ7" s="9"/>
      <c r="HK7" s="9"/>
      <c r="HL7" s="9"/>
      <c r="HM7" s="9"/>
      <c r="HN7" s="9"/>
      <c r="HO7" s="9"/>
      <c r="HP7" s="9"/>
      <c r="HQ7" s="10"/>
      <c r="HR7" s="9"/>
      <c r="HS7" s="9"/>
      <c r="HT7" s="9"/>
      <c r="HU7" s="9"/>
      <c r="HV7" s="9"/>
    </row>
    <row r="8" spans="1:230" s="11" customFormat="1" ht="13.5" thickBot="1" x14ac:dyDescent="0.25">
      <c r="A8" s="31" t="s">
        <v>26</v>
      </c>
      <c r="B8" s="76"/>
      <c r="C8" s="89" t="s">
        <v>4</v>
      </c>
      <c r="D8" s="161"/>
      <c r="E8" s="161"/>
      <c r="F8" s="161"/>
      <c r="G8" s="161"/>
      <c r="H8" s="9"/>
      <c r="I8" s="10"/>
      <c r="J8" s="10"/>
      <c r="K8" s="9"/>
      <c r="L8" s="9"/>
      <c r="M8" s="10"/>
      <c r="N8" s="10"/>
      <c r="O8" s="9"/>
      <c r="P8" s="9"/>
      <c r="Q8" s="10"/>
      <c r="R8" s="10"/>
      <c r="S8" s="9"/>
      <c r="T8" s="9"/>
      <c r="U8" s="10"/>
      <c r="V8" s="10"/>
      <c r="W8" s="9"/>
      <c r="X8" s="9"/>
      <c r="Y8" s="10"/>
      <c r="Z8" s="10"/>
      <c r="AA8" s="9"/>
      <c r="AB8" s="9"/>
      <c r="AC8" s="10"/>
      <c r="AD8" s="10"/>
      <c r="AE8" s="9"/>
      <c r="AF8" s="9"/>
      <c r="AG8" s="10"/>
      <c r="AH8" s="10"/>
      <c r="AI8" s="9"/>
      <c r="AJ8" s="9"/>
      <c r="AK8" s="10"/>
      <c r="AL8" s="10"/>
      <c r="AM8" s="9"/>
      <c r="AN8" s="9"/>
      <c r="AO8" s="10"/>
      <c r="AP8" s="10"/>
      <c r="AQ8" s="9"/>
      <c r="AR8" s="9"/>
      <c r="AS8" s="10"/>
      <c r="AT8" s="10"/>
      <c r="AU8" s="9"/>
      <c r="AV8" s="9"/>
      <c r="AW8" s="10"/>
      <c r="AX8" s="10"/>
      <c r="AY8" s="9"/>
      <c r="AZ8" s="9"/>
      <c r="BA8" s="10"/>
      <c r="BB8" s="10"/>
      <c r="BC8" s="9"/>
      <c r="BD8" s="9"/>
      <c r="BE8" s="10"/>
      <c r="BF8" s="10"/>
      <c r="BG8" s="9"/>
      <c r="BH8" s="9"/>
      <c r="BI8" s="10"/>
      <c r="BJ8" s="10"/>
      <c r="BK8" s="9"/>
      <c r="BL8" s="9"/>
      <c r="BM8" s="10"/>
      <c r="BN8" s="10"/>
      <c r="BO8" s="9"/>
      <c r="BP8" s="9"/>
      <c r="BQ8" s="10"/>
      <c r="BR8" s="10"/>
      <c r="BS8" s="9"/>
      <c r="BT8" s="9"/>
      <c r="BU8" s="10"/>
      <c r="BV8" s="10"/>
      <c r="BW8" s="9"/>
      <c r="BX8" s="9"/>
      <c r="BY8" s="10"/>
      <c r="BZ8" s="10"/>
      <c r="CA8" s="9"/>
      <c r="CB8" s="9"/>
      <c r="CC8" s="10"/>
      <c r="CD8" s="10"/>
      <c r="CE8" s="9"/>
      <c r="CF8" s="9"/>
      <c r="CG8" s="10"/>
      <c r="CH8" s="10"/>
      <c r="CI8" s="9"/>
      <c r="CJ8" s="9"/>
      <c r="CK8" s="10"/>
      <c r="CL8" s="10"/>
      <c r="CM8" s="9"/>
      <c r="CN8" s="9"/>
      <c r="CO8" s="10"/>
      <c r="CP8" s="10"/>
      <c r="CQ8" s="9"/>
      <c r="CR8" s="9"/>
      <c r="CS8" s="10"/>
      <c r="CT8" s="10"/>
      <c r="CU8" s="9"/>
      <c r="CV8" s="9"/>
      <c r="CW8" s="10"/>
      <c r="CX8" s="10"/>
      <c r="CY8" s="9"/>
      <c r="CZ8" s="9"/>
      <c r="DA8" s="10"/>
      <c r="DB8" s="10"/>
      <c r="DC8" s="9"/>
      <c r="DD8" s="9"/>
      <c r="DE8" s="10"/>
      <c r="DF8" s="10"/>
      <c r="DG8" s="9"/>
      <c r="DH8" s="9"/>
      <c r="DI8" s="10"/>
      <c r="DJ8" s="10"/>
      <c r="DK8" s="9"/>
      <c r="DL8" s="9"/>
      <c r="DM8" s="10"/>
      <c r="DN8" s="10"/>
      <c r="DO8" s="9"/>
      <c r="DP8" s="9"/>
      <c r="DQ8" s="10"/>
      <c r="DR8" s="10"/>
      <c r="DS8" s="9"/>
      <c r="DT8" s="9"/>
      <c r="DU8" s="10"/>
      <c r="DV8" s="10"/>
      <c r="DW8" s="9"/>
      <c r="DX8" s="9"/>
      <c r="DY8" s="10"/>
      <c r="DZ8" s="10"/>
      <c r="EA8" s="9"/>
      <c r="EB8" s="9"/>
      <c r="EC8" s="10"/>
      <c r="ED8" s="10"/>
      <c r="EE8" s="9"/>
      <c r="EF8" s="9"/>
      <c r="EG8" s="10"/>
      <c r="EH8" s="10"/>
      <c r="EI8" s="9"/>
      <c r="EJ8" s="9"/>
      <c r="EK8" s="10"/>
      <c r="EL8" s="10"/>
      <c r="EM8" s="9"/>
      <c r="EN8" s="9"/>
      <c r="EO8" s="10"/>
      <c r="EP8" s="10"/>
      <c r="EQ8" s="9"/>
      <c r="ER8" s="9"/>
      <c r="ES8" s="10"/>
      <c r="ET8" s="10"/>
      <c r="EU8" s="9"/>
      <c r="EV8" s="9"/>
      <c r="EW8" s="10"/>
      <c r="EX8" s="10"/>
      <c r="EY8" s="9"/>
      <c r="EZ8" s="9"/>
      <c r="FA8" s="10"/>
      <c r="FB8" s="10"/>
      <c r="FC8" s="9"/>
      <c r="FD8" s="9"/>
      <c r="FE8" s="10"/>
      <c r="FF8" s="10"/>
      <c r="FG8" s="9"/>
      <c r="FH8" s="9"/>
      <c r="FI8" s="10"/>
      <c r="FJ8" s="10"/>
      <c r="FK8" s="9"/>
      <c r="FL8" s="9"/>
      <c r="FM8" s="10"/>
      <c r="FN8" s="10"/>
      <c r="FO8" s="9"/>
      <c r="FP8" s="9"/>
      <c r="FQ8" s="10"/>
      <c r="FR8" s="10"/>
      <c r="FS8" s="9"/>
      <c r="FT8" s="9"/>
      <c r="FU8" s="10"/>
      <c r="FV8" s="10"/>
      <c r="FW8" s="9"/>
      <c r="FX8" s="9"/>
      <c r="FY8" s="10"/>
      <c r="FZ8" s="10"/>
      <c r="GA8" s="9"/>
      <c r="GB8" s="9"/>
      <c r="GC8" s="10"/>
      <c r="GD8" s="10"/>
      <c r="GE8" s="9"/>
      <c r="GF8" s="9"/>
      <c r="GG8" s="10"/>
      <c r="GH8" s="10"/>
      <c r="GI8" s="9"/>
      <c r="GJ8" s="9"/>
      <c r="GK8" s="10"/>
      <c r="GL8" s="10"/>
      <c r="GM8" s="9"/>
      <c r="GN8" s="9"/>
      <c r="GO8" s="10"/>
      <c r="GP8" s="10"/>
      <c r="GQ8" s="9"/>
      <c r="GR8" s="9"/>
      <c r="GS8" s="10"/>
      <c r="GT8" s="10"/>
      <c r="GU8" s="9"/>
      <c r="GV8" s="9"/>
      <c r="GW8" s="10"/>
      <c r="GX8" s="10"/>
      <c r="GY8" s="9"/>
      <c r="GZ8" s="9"/>
      <c r="HA8" s="10"/>
      <c r="HB8" s="10"/>
      <c r="HC8" s="9"/>
      <c r="HD8" s="9"/>
      <c r="HE8" s="10"/>
      <c r="HF8" s="10"/>
      <c r="HG8" s="9"/>
      <c r="HH8" s="9"/>
      <c r="HI8" s="10"/>
      <c r="HJ8" s="10"/>
      <c r="HK8" s="9"/>
      <c r="HL8" s="9"/>
      <c r="HM8" s="10"/>
      <c r="HN8" s="10"/>
      <c r="HO8" s="9"/>
      <c r="HP8" s="9"/>
      <c r="HQ8" s="10"/>
      <c r="HR8" s="10"/>
      <c r="HS8" s="9"/>
      <c r="HT8" s="9"/>
      <c r="HU8" s="10"/>
      <c r="HV8" s="10"/>
    </row>
    <row r="9" spans="1:230" s="8" customFormat="1" ht="15.75" thickBot="1" x14ac:dyDescent="0.25">
      <c r="A9" s="150" t="s">
        <v>28</v>
      </c>
      <c r="B9" s="150"/>
      <c r="C9" s="150"/>
      <c r="D9" s="150"/>
      <c r="E9" s="150"/>
      <c r="F9" s="150"/>
      <c r="G9" s="150"/>
      <c r="H9" s="7"/>
      <c r="I9" s="12"/>
      <c r="J9" s="12"/>
      <c r="K9" s="7"/>
      <c r="L9" s="7"/>
      <c r="M9" s="12"/>
      <c r="N9" s="12"/>
      <c r="O9" s="7"/>
      <c r="P9" s="7"/>
      <c r="Q9" s="12"/>
      <c r="R9" s="12"/>
      <c r="S9" s="7"/>
      <c r="T9" s="7"/>
      <c r="U9" s="12"/>
      <c r="V9" s="12"/>
      <c r="W9" s="7"/>
      <c r="X9" s="7"/>
      <c r="Y9" s="12"/>
      <c r="Z9" s="12"/>
      <c r="AA9" s="7"/>
      <c r="AB9" s="7"/>
      <c r="AC9" s="12"/>
      <c r="AD9" s="12"/>
      <c r="AE9" s="7"/>
      <c r="AF9" s="7"/>
      <c r="AG9" s="12"/>
      <c r="AH9" s="12"/>
      <c r="AI9" s="7"/>
      <c r="AJ9" s="7"/>
      <c r="AK9" s="12"/>
      <c r="AL9" s="12"/>
      <c r="AM9" s="7"/>
      <c r="AN9" s="7"/>
      <c r="AO9" s="12"/>
      <c r="AP9" s="12"/>
      <c r="AQ9" s="7"/>
      <c r="AR9" s="7"/>
      <c r="AS9" s="12"/>
      <c r="AT9" s="12"/>
      <c r="AU9" s="7"/>
      <c r="AV9" s="7"/>
      <c r="AW9" s="12"/>
      <c r="AX9" s="12"/>
      <c r="AY9" s="7"/>
      <c r="AZ9" s="7"/>
      <c r="BA9" s="12"/>
      <c r="BB9" s="12"/>
      <c r="BC9" s="7"/>
      <c r="BD9" s="7"/>
      <c r="BE9" s="12"/>
      <c r="BF9" s="12"/>
      <c r="BG9" s="7"/>
      <c r="BH9" s="7"/>
      <c r="BI9" s="12"/>
      <c r="BJ9" s="12"/>
      <c r="BK9" s="7"/>
      <c r="BL9" s="7"/>
      <c r="BM9" s="12"/>
      <c r="BN9" s="12"/>
      <c r="BO9" s="7"/>
      <c r="BP9" s="7"/>
      <c r="BQ9" s="12"/>
      <c r="BR9" s="12"/>
      <c r="BS9" s="7"/>
      <c r="BT9" s="7"/>
      <c r="BU9" s="12"/>
      <c r="BV9" s="12"/>
      <c r="BW9" s="7"/>
      <c r="BX9" s="7"/>
      <c r="BY9" s="12"/>
      <c r="BZ9" s="12"/>
      <c r="CA9" s="7"/>
      <c r="CB9" s="7"/>
      <c r="CC9" s="12"/>
      <c r="CD9" s="12"/>
      <c r="CE9" s="7"/>
      <c r="CF9" s="7"/>
      <c r="CG9" s="12"/>
      <c r="CH9" s="12"/>
      <c r="CI9" s="7"/>
      <c r="CJ9" s="7"/>
      <c r="CK9" s="12"/>
      <c r="CL9" s="12"/>
      <c r="CM9" s="7"/>
      <c r="CN9" s="7"/>
      <c r="CO9" s="12"/>
      <c r="CP9" s="12"/>
      <c r="CQ9" s="7"/>
      <c r="CR9" s="7"/>
      <c r="CS9" s="12"/>
      <c r="CT9" s="12"/>
      <c r="CU9" s="7"/>
      <c r="CV9" s="7"/>
      <c r="CW9" s="12"/>
      <c r="CX9" s="12"/>
      <c r="CY9" s="7"/>
      <c r="CZ9" s="7"/>
      <c r="DA9" s="12"/>
      <c r="DB9" s="12"/>
      <c r="DC9" s="7"/>
      <c r="DD9" s="7"/>
      <c r="DE9" s="12"/>
      <c r="DF9" s="12"/>
      <c r="DG9" s="7"/>
      <c r="DH9" s="7"/>
      <c r="DI9" s="12"/>
      <c r="DJ9" s="12"/>
      <c r="DK9" s="7"/>
      <c r="DL9" s="7"/>
      <c r="DM9" s="12"/>
      <c r="DN9" s="12"/>
      <c r="DO9" s="7"/>
      <c r="DP9" s="7"/>
      <c r="DQ9" s="12"/>
      <c r="DR9" s="12"/>
      <c r="DS9" s="7"/>
      <c r="DT9" s="7"/>
      <c r="DU9" s="12"/>
      <c r="DV9" s="12"/>
      <c r="DW9" s="7"/>
      <c r="DX9" s="7"/>
      <c r="DY9" s="12"/>
      <c r="DZ9" s="12"/>
      <c r="EA9" s="7"/>
      <c r="EB9" s="7"/>
      <c r="EC9" s="12"/>
      <c r="ED9" s="12"/>
      <c r="EE9" s="7"/>
      <c r="EF9" s="7"/>
      <c r="EG9" s="12"/>
      <c r="EH9" s="12"/>
      <c r="EI9" s="7"/>
      <c r="EJ9" s="7"/>
      <c r="EK9" s="12"/>
      <c r="EL9" s="12"/>
      <c r="EM9" s="7"/>
      <c r="EN9" s="7"/>
      <c r="EO9" s="12"/>
      <c r="EP9" s="12"/>
      <c r="EQ9" s="7"/>
      <c r="ER9" s="7"/>
      <c r="ES9" s="12"/>
      <c r="ET9" s="12"/>
      <c r="EU9" s="7"/>
      <c r="EV9" s="7"/>
      <c r="EW9" s="12"/>
      <c r="EX9" s="12"/>
      <c r="EY9" s="7"/>
      <c r="EZ9" s="7"/>
      <c r="FA9" s="12"/>
      <c r="FB9" s="12"/>
      <c r="FC9" s="7"/>
      <c r="FD9" s="7"/>
      <c r="FE9" s="12"/>
      <c r="FF9" s="12"/>
      <c r="FG9" s="7"/>
      <c r="FH9" s="7"/>
      <c r="FI9" s="12"/>
      <c r="FJ9" s="12"/>
      <c r="FK9" s="7"/>
      <c r="FL9" s="7"/>
      <c r="FM9" s="12"/>
      <c r="FN9" s="12"/>
      <c r="FO9" s="7"/>
      <c r="FP9" s="7"/>
      <c r="FQ9" s="12"/>
      <c r="FR9" s="12"/>
      <c r="FS9" s="7"/>
      <c r="FT9" s="7"/>
      <c r="FU9" s="12"/>
      <c r="FV9" s="12"/>
      <c r="FW9" s="7"/>
      <c r="FX9" s="7"/>
      <c r="FY9" s="12"/>
      <c r="FZ9" s="12"/>
      <c r="GA9" s="7"/>
      <c r="GB9" s="7"/>
      <c r="GC9" s="12"/>
      <c r="GD9" s="12"/>
      <c r="GE9" s="7"/>
      <c r="GF9" s="7"/>
      <c r="GG9" s="12"/>
      <c r="GH9" s="12"/>
      <c r="GI9" s="7"/>
      <c r="GJ9" s="7"/>
      <c r="GK9" s="12"/>
      <c r="GL9" s="12"/>
      <c r="GM9" s="7"/>
      <c r="GN9" s="7"/>
      <c r="GO9" s="12"/>
      <c r="GP9" s="12"/>
      <c r="GQ9" s="7"/>
      <c r="GR9" s="7"/>
      <c r="GS9" s="12"/>
      <c r="GT9" s="12"/>
      <c r="GU9" s="7"/>
      <c r="GV9" s="7"/>
      <c r="GW9" s="12"/>
      <c r="GX9" s="12"/>
      <c r="GY9" s="7"/>
      <c r="GZ9" s="7"/>
      <c r="HA9" s="12"/>
      <c r="HB9" s="12"/>
      <c r="HC9" s="7"/>
      <c r="HD9" s="7"/>
      <c r="HE9" s="12"/>
      <c r="HF9" s="12"/>
      <c r="HG9" s="7"/>
      <c r="HH9" s="7"/>
      <c r="HI9" s="12"/>
      <c r="HJ9" s="12"/>
      <c r="HK9" s="7"/>
      <c r="HL9" s="7"/>
      <c r="HM9" s="12"/>
      <c r="HN9" s="12"/>
      <c r="HO9" s="7"/>
      <c r="HP9" s="7"/>
      <c r="HQ9" s="12"/>
      <c r="HR9" s="12"/>
      <c r="HS9" s="7"/>
      <c r="HT9" s="7"/>
      <c r="HU9" s="12"/>
      <c r="HV9" s="12"/>
    </row>
    <row r="10" spans="1:230" x14ac:dyDescent="0.2">
      <c r="A10" s="40" t="s">
        <v>23</v>
      </c>
      <c r="B10" s="41" t="s">
        <v>24</v>
      </c>
      <c r="C10" s="42"/>
      <c r="D10" s="43"/>
      <c r="E10" s="44"/>
      <c r="F10" s="44"/>
      <c r="G10" s="44"/>
    </row>
    <row r="11" spans="1:230" s="8" customFormat="1" ht="14.45" customHeight="1" x14ac:dyDescent="0.2">
      <c r="A11" s="146" t="s">
        <v>9</v>
      </c>
      <c r="B11" s="146" t="s">
        <v>0</v>
      </c>
      <c r="C11" s="151" t="s">
        <v>1</v>
      </c>
      <c r="D11" s="148" t="s">
        <v>2</v>
      </c>
      <c r="E11" s="153" t="s">
        <v>59</v>
      </c>
      <c r="F11" s="154"/>
      <c r="G11" s="143" t="s">
        <v>50</v>
      </c>
    </row>
    <row r="12" spans="1:230" s="8" customFormat="1" x14ac:dyDescent="0.2">
      <c r="A12" s="147"/>
      <c r="B12" s="147"/>
      <c r="C12" s="152"/>
      <c r="D12" s="149"/>
      <c r="E12" s="92" t="s">
        <v>3</v>
      </c>
      <c r="F12" s="80" t="s">
        <v>5</v>
      </c>
      <c r="G12" s="144"/>
    </row>
    <row r="13" spans="1:230" x14ac:dyDescent="0.2">
      <c r="A13" s="33" t="s">
        <v>10</v>
      </c>
      <c r="B13" s="34" t="s">
        <v>11</v>
      </c>
      <c r="C13" s="90"/>
      <c r="D13" s="96"/>
      <c r="E13" s="93"/>
      <c r="F13" s="77"/>
      <c r="G13" s="84"/>
    </row>
    <row r="14" spans="1:230" x14ac:dyDescent="0.2">
      <c r="A14" s="38" t="s">
        <v>60</v>
      </c>
      <c r="B14" s="39" t="s">
        <v>148</v>
      </c>
      <c r="C14" s="91"/>
      <c r="D14" s="97"/>
      <c r="E14" s="94"/>
      <c r="F14" s="78"/>
      <c r="G14" s="86"/>
    </row>
    <row r="15" spans="1:230" s="13" customFormat="1" x14ac:dyDescent="0.2">
      <c r="A15" s="35" t="s">
        <v>20</v>
      </c>
      <c r="B15" s="36" t="s">
        <v>116</v>
      </c>
      <c r="C15" s="100">
        <v>1</v>
      </c>
      <c r="D15" s="98" t="s">
        <v>132</v>
      </c>
      <c r="E15" s="95" t="s">
        <v>134</v>
      </c>
      <c r="F15" s="79"/>
      <c r="G15" s="85">
        <f>SUM(E15:F15)*C15</f>
        <v>0</v>
      </c>
    </row>
    <row r="16" spans="1:230" s="13" customFormat="1" ht="38.25" x14ac:dyDescent="0.2">
      <c r="A16" s="35" t="s">
        <v>21</v>
      </c>
      <c r="B16" s="87" t="s">
        <v>187</v>
      </c>
      <c r="C16" s="101">
        <v>15</v>
      </c>
      <c r="D16" s="99" t="s">
        <v>133</v>
      </c>
      <c r="E16" s="136"/>
      <c r="F16" s="79"/>
      <c r="G16" s="85">
        <f>SUM(E16:F16)*C16</f>
        <v>0</v>
      </c>
    </row>
    <row r="17" spans="1:10" s="13" customFormat="1" x14ac:dyDescent="0.2">
      <c r="A17" s="35" t="s">
        <v>68</v>
      </c>
      <c r="B17" s="36" t="s">
        <v>125</v>
      </c>
      <c r="C17" s="100">
        <v>2</v>
      </c>
      <c r="D17" s="98" t="s">
        <v>127</v>
      </c>
      <c r="E17" s="95" t="s">
        <v>134</v>
      </c>
      <c r="F17" s="79"/>
      <c r="G17" s="85">
        <f>SUM(E17:F17)*C17</f>
        <v>0</v>
      </c>
    </row>
    <row r="18" spans="1:10" s="13" customFormat="1" x14ac:dyDescent="0.2">
      <c r="A18" s="35" t="s">
        <v>69</v>
      </c>
      <c r="B18" s="113" t="s">
        <v>356</v>
      </c>
      <c r="C18" s="114">
        <v>1</v>
      </c>
      <c r="D18" s="98" t="s">
        <v>132</v>
      </c>
      <c r="E18" s="137"/>
      <c r="F18" s="136"/>
      <c r="G18" s="85">
        <f>SUM(E18:F18)*C18</f>
        <v>0</v>
      </c>
    </row>
    <row r="19" spans="1:10" x14ac:dyDescent="0.2">
      <c r="A19" s="38" t="s">
        <v>62</v>
      </c>
      <c r="B19" s="39" t="s">
        <v>147</v>
      </c>
      <c r="C19" s="91"/>
      <c r="D19" s="97"/>
      <c r="E19" s="94"/>
      <c r="F19" s="78"/>
      <c r="G19" s="86"/>
    </row>
    <row r="20" spans="1:10" s="13" customFormat="1" x14ac:dyDescent="0.2">
      <c r="A20" s="35" t="s">
        <v>63</v>
      </c>
      <c r="B20" s="103" t="s">
        <v>135</v>
      </c>
      <c r="C20" s="100"/>
      <c r="D20" s="98"/>
      <c r="E20" s="95"/>
      <c r="F20" s="104"/>
      <c r="G20" s="37"/>
    </row>
    <row r="21" spans="1:10" s="13" customFormat="1" x14ac:dyDescent="0.2">
      <c r="A21" s="35" t="s">
        <v>129</v>
      </c>
      <c r="B21" s="36" t="s">
        <v>274</v>
      </c>
      <c r="C21" s="100">
        <v>55</v>
      </c>
      <c r="D21" s="98" t="s">
        <v>132</v>
      </c>
      <c r="E21" s="95" t="s">
        <v>134</v>
      </c>
      <c r="F21" s="79"/>
      <c r="G21" s="85">
        <f>SUM(E21:F21)*C21</f>
        <v>0</v>
      </c>
    </row>
    <row r="22" spans="1:10" s="13" customFormat="1" x14ac:dyDescent="0.2">
      <c r="A22" s="35" t="s">
        <v>64</v>
      </c>
      <c r="B22" s="103" t="s">
        <v>136</v>
      </c>
      <c r="C22" s="100"/>
      <c r="D22" s="98"/>
      <c r="E22" s="95"/>
      <c r="F22" s="104"/>
      <c r="G22" s="37"/>
    </row>
    <row r="23" spans="1:10" s="13" customFormat="1" x14ac:dyDescent="0.2">
      <c r="A23" s="35" t="s">
        <v>137</v>
      </c>
      <c r="B23" s="36" t="s">
        <v>272</v>
      </c>
      <c r="C23" s="100">
        <v>170</v>
      </c>
      <c r="D23" s="98" t="s">
        <v>61</v>
      </c>
      <c r="E23" s="95" t="s">
        <v>134</v>
      </c>
      <c r="F23" s="79"/>
      <c r="G23" s="85">
        <f>SUM(E23:F23)*C23</f>
        <v>0</v>
      </c>
    </row>
    <row r="24" spans="1:10" s="13" customFormat="1" x14ac:dyDescent="0.2">
      <c r="A24" s="35" t="s">
        <v>494</v>
      </c>
      <c r="B24" s="36" t="s">
        <v>492</v>
      </c>
      <c r="C24" s="100">
        <v>7</v>
      </c>
      <c r="D24" s="98" t="s">
        <v>61</v>
      </c>
      <c r="E24" s="95" t="s">
        <v>134</v>
      </c>
      <c r="F24" s="79"/>
      <c r="G24" s="85">
        <f>SUM(E24:F24)*C24</f>
        <v>0</v>
      </c>
    </row>
    <row r="25" spans="1:10" s="13" customFormat="1" x14ac:dyDescent="0.2">
      <c r="A25" s="35" t="s">
        <v>495</v>
      </c>
      <c r="B25" s="36" t="s">
        <v>493</v>
      </c>
      <c r="C25" s="100">
        <v>1</v>
      </c>
      <c r="D25" s="98" t="s">
        <v>132</v>
      </c>
      <c r="E25" s="95" t="s">
        <v>134</v>
      </c>
      <c r="F25" s="79"/>
      <c r="G25" s="85">
        <f>SUM(E25:F25)*C25</f>
        <v>0</v>
      </c>
    </row>
    <row r="26" spans="1:10" s="13" customFormat="1" ht="38.25" x14ac:dyDescent="0.2">
      <c r="A26" s="35" t="s">
        <v>73</v>
      </c>
      <c r="B26" s="103" t="s">
        <v>275</v>
      </c>
      <c r="C26" s="100"/>
      <c r="D26" s="98"/>
      <c r="E26" s="95"/>
      <c r="F26" s="104"/>
      <c r="G26" s="85"/>
      <c r="J26" s="13" t="s">
        <v>113</v>
      </c>
    </row>
    <row r="27" spans="1:10" s="13" customFormat="1" x14ac:dyDescent="0.2">
      <c r="A27" s="35" t="s">
        <v>114</v>
      </c>
      <c r="B27" s="36" t="s">
        <v>276</v>
      </c>
      <c r="C27" s="100">
        <v>12</v>
      </c>
      <c r="D27" s="98" t="s">
        <v>138</v>
      </c>
      <c r="E27" s="95" t="s">
        <v>134</v>
      </c>
      <c r="F27" s="79"/>
      <c r="G27" s="85">
        <f>SUMPRODUCT(E27:F27)*C27</f>
        <v>0</v>
      </c>
    </row>
    <row r="28" spans="1:10" s="13" customFormat="1" x14ac:dyDescent="0.2">
      <c r="A28" s="35" t="s">
        <v>115</v>
      </c>
      <c r="B28" s="36" t="s">
        <v>285</v>
      </c>
      <c r="C28" s="100">
        <v>9</v>
      </c>
      <c r="D28" s="98" t="s">
        <v>61</v>
      </c>
      <c r="E28" s="95" t="s">
        <v>134</v>
      </c>
      <c r="F28" s="79"/>
      <c r="G28" s="85">
        <f>SUM(E28:F28)*C28</f>
        <v>0</v>
      </c>
    </row>
    <row r="29" spans="1:10" x14ac:dyDescent="0.2">
      <c r="A29" s="38" t="s">
        <v>65</v>
      </c>
      <c r="B29" s="39" t="s">
        <v>146</v>
      </c>
      <c r="C29" s="91"/>
      <c r="D29" s="97"/>
      <c r="E29" s="94"/>
      <c r="F29" s="78"/>
      <c r="G29" s="86"/>
    </row>
    <row r="30" spans="1:10" s="13" customFormat="1" x14ac:dyDescent="0.2">
      <c r="A30" s="35" t="s">
        <v>77</v>
      </c>
      <c r="B30" s="103" t="s">
        <v>188</v>
      </c>
      <c r="C30" s="100"/>
      <c r="D30" s="98"/>
      <c r="E30" s="95"/>
      <c r="F30" s="104"/>
      <c r="G30" s="85"/>
    </row>
    <row r="31" spans="1:10" s="13" customFormat="1" ht="25.5" x14ac:dyDescent="0.2">
      <c r="A31" s="35" t="s">
        <v>301</v>
      </c>
      <c r="B31" s="36" t="s">
        <v>287</v>
      </c>
      <c r="C31" s="100">
        <v>30</v>
      </c>
      <c r="D31" s="98" t="s">
        <v>61</v>
      </c>
      <c r="E31" s="136"/>
      <c r="F31" s="79"/>
      <c r="G31" s="85">
        <f>SUM(E31:F31)*C31</f>
        <v>0</v>
      </c>
    </row>
    <row r="32" spans="1:10" s="13" customFormat="1" x14ac:dyDescent="0.2">
      <c r="A32" s="35" t="s">
        <v>302</v>
      </c>
      <c r="B32" s="36" t="s">
        <v>289</v>
      </c>
      <c r="C32" s="100">
        <v>130</v>
      </c>
      <c r="D32" s="98" t="s">
        <v>76</v>
      </c>
      <c r="E32" s="136"/>
      <c r="F32" s="79"/>
      <c r="G32" s="85">
        <f>SUM(E32:F32)*C32</f>
        <v>0</v>
      </c>
    </row>
    <row r="33" spans="1:10" s="13" customFormat="1" ht="25.5" x14ac:dyDescent="0.2">
      <c r="A33" s="35" t="s">
        <v>303</v>
      </c>
      <c r="B33" s="36" t="s">
        <v>288</v>
      </c>
      <c r="C33" s="100">
        <v>12</v>
      </c>
      <c r="D33" s="98" t="s">
        <v>76</v>
      </c>
      <c r="E33" s="136"/>
      <c r="F33" s="79"/>
      <c r="G33" s="85">
        <f>SUM(E33:F33)*C33</f>
        <v>0</v>
      </c>
    </row>
    <row r="34" spans="1:10" s="13" customFormat="1" x14ac:dyDescent="0.2">
      <c r="A34" s="35" t="s">
        <v>101</v>
      </c>
      <c r="B34" s="103" t="s">
        <v>139</v>
      </c>
      <c r="C34" s="100"/>
      <c r="D34" s="98"/>
      <c r="E34" s="95"/>
      <c r="F34" s="104"/>
      <c r="G34" s="85"/>
    </row>
    <row r="35" spans="1:10" s="13" customFormat="1" ht="25.5" x14ac:dyDescent="0.2">
      <c r="A35" s="35" t="s">
        <v>304</v>
      </c>
      <c r="B35" s="36" t="s">
        <v>273</v>
      </c>
      <c r="C35" s="100">
        <v>34</v>
      </c>
      <c r="D35" s="98" t="s">
        <v>138</v>
      </c>
      <c r="E35" s="136"/>
      <c r="F35" s="79"/>
      <c r="G35" s="85">
        <f>SUM(E35:F35)*C35</f>
        <v>0</v>
      </c>
    </row>
    <row r="36" spans="1:10" s="13" customFormat="1" ht="25.5" x14ac:dyDescent="0.2">
      <c r="A36" s="35" t="s">
        <v>305</v>
      </c>
      <c r="B36" s="36" t="s">
        <v>464</v>
      </c>
      <c r="C36" s="100">
        <v>32</v>
      </c>
      <c r="D36" s="98" t="s">
        <v>138</v>
      </c>
      <c r="E36" s="136"/>
      <c r="F36" s="79"/>
      <c r="G36" s="85">
        <f>SUM(E36:F36)*C36</f>
        <v>0</v>
      </c>
    </row>
    <row r="37" spans="1:10" x14ac:dyDescent="0.2">
      <c r="A37" s="38">
        <v>4</v>
      </c>
      <c r="B37" s="39" t="s">
        <v>145</v>
      </c>
      <c r="C37" s="91"/>
      <c r="D37" s="97"/>
      <c r="E37" s="94"/>
      <c r="F37" s="78"/>
      <c r="G37" s="86"/>
    </row>
    <row r="38" spans="1:10" s="13" customFormat="1" x14ac:dyDescent="0.2">
      <c r="A38" s="35" t="s">
        <v>66</v>
      </c>
      <c r="B38" s="103" t="s">
        <v>118</v>
      </c>
      <c r="C38" s="100"/>
      <c r="D38" s="98"/>
      <c r="E38" s="95"/>
      <c r="F38" s="104"/>
      <c r="G38" s="85"/>
    </row>
    <row r="39" spans="1:10" s="13" customFormat="1" ht="25.5" x14ac:dyDescent="0.2">
      <c r="A39" s="35" t="s">
        <v>306</v>
      </c>
      <c r="B39" s="36" t="s">
        <v>283</v>
      </c>
      <c r="C39" s="100">
        <v>5</v>
      </c>
      <c r="D39" s="98" t="s">
        <v>61</v>
      </c>
      <c r="E39" s="136"/>
      <c r="F39" s="79"/>
      <c r="G39" s="85">
        <f t="shared" ref="G39:G40" si="0">SUM(E39:F39)*C39</f>
        <v>0</v>
      </c>
    </row>
    <row r="40" spans="1:10" s="13" customFormat="1" ht="25.5" x14ac:dyDescent="0.2">
      <c r="A40" s="35" t="s">
        <v>307</v>
      </c>
      <c r="B40" s="36" t="s">
        <v>282</v>
      </c>
      <c r="C40" s="100">
        <v>4</v>
      </c>
      <c r="D40" s="98" t="s">
        <v>138</v>
      </c>
      <c r="E40" s="95" t="s">
        <v>134</v>
      </c>
      <c r="F40" s="79"/>
      <c r="G40" s="85">
        <f t="shared" si="0"/>
        <v>0</v>
      </c>
    </row>
    <row r="41" spans="1:10" s="13" customFormat="1" ht="25.5" x14ac:dyDescent="0.2">
      <c r="A41" s="35" t="s">
        <v>346</v>
      </c>
      <c r="B41" s="36" t="s">
        <v>345</v>
      </c>
      <c r="C41" s="100">
        <v>20</v>
      </c>
      <c r="D41" s="98" t="s">
        <v>61</v>
      </c>
      <c r="E41" s="136"/>
      <c r="F41" s="79"/>
      <c r="G41" s="85">
        <f>SUM(E41:F41)*C41</f>
        <v>0</v>
      </c>
    </row>
    <row r="42" spans="1:10" s="13" customFormat="1" ht="25.5" x14ac:dyDescent="0.2">
      <c r="A42" s="35" t="s">
        <v>347</v>
      </c>
      <c r="B42" s="36" t="s">
        <v>343</v>
      </c>
      <c r="C42" s="100">
        <v>12</v>
      </c>
      <c r="D42" s="98" t="s">
        <v>61</v>
      </c>
      <c r="E42" s="136"/>
      <c r="F42" s="79"/>
      <c r="G42" s="85">
        <f>SUM(E42:F42)*C42</f>
        <v>0</v>
      </c>
    </row>
    <row r="43" spans="1:10" s="13" customFormat="1" ht="25.5" x14ac:dyDescent="0.2">
      <c r="A43" s="35" t="s">
        <v>348</v>
      </c>
      <c r="B43" s="36" t="s">
        <v>465</v>
      </c>
      <c r="C43" s="100">
        <v>20</v>
      </c>
      <c r="D43" s="98" t="s">
        <v>61</v>
      </c>
      <c r="E43" s="136"/>
      <c r="F43" s="79"/>
      <c r="G43" s="85">
        <f>SUM(E43:F43)*C43</f>
        <v>0</v>
      </c>
    </row>
    <row r="44" spans="1:10" s="13" customFormat="1" x14ac:dyDescent="0.2">
      <c r="A44" s="35" t="s">
        <v>67</v>
      </c>
      <c r="B44" s="103" t="s">
        <v>344</v>
      </c>
      <c r="C44" s="100"/>
      <c r="D44" s="98"/>
      <c r="E44" s="95"/>
      <c r="F44" s="104"/>
      <c r="G44" s="85"/>
    </row>
    <row r="45" spans="1:10" s="13" customFormat="1" ht="38.25" x14ac:dyDescent="0.2">
      <c r="A45" s="35" t="s">
        <v>308</v>
      </c>
      <c r="B45" s="36" t="s">
        <v>466</v>
      </c>
      <c r="C45" s="100">
        <v>2</v>
      </c>
      <c r="D45" s="98" t="s">
        <v>138</v>
      </c>
      <c r="E45" s="136"/>
      <c r="F45" s="79"/>
      <c r="G45" s="85">
        <f>SUM(E45:F45)*C45</f>
        <v>0</v>
      </c>
    </row>
    <row r="46" spans="1:10" s="13" customFormat="1" x14ac:dyDescent="0.2">
      <c r="A46" s="35" t="s">
        <v>213</v>
      </c>
      <c r="B46" s="103" t="s">
        <v>140</v>
      </c>
      <c r="C46" s="100"/>
      <c r="D46" s="98"/>
      <c r="E46" s="95"/>
      <c r="F46" s="104"/>
      <c r="G46" s="85"/>
    </row>
    <row r="47" spans="1:10" s="13" customFormat="1" x14ac:dyDescent="0.2">
      <c r="A47" s="35" t="s">
        <v>309</v>
      </c>
      <c r="B47" s="36" t="s">
        <v>284</v>
      </c>
      <c r="C47" s="100">
        <v>15</v>
      </c>
      <c r="D47" s="98" t="s">
        <v>61</v>
      </c>
      <c r="E47" s="136"/>
      <c r="F47" s="79"/>
      <c r="G47" s="85">
        <f t="shared" ref="G47:G48" si="1">SUM(E47:F47)*C47</f>
        <v>0</v>
      </c>
    </row>
    <row r="48" spans="1:10" s="13" customFormat="1" ht="76.5" x14ac:dyDescent="0.2">
      <c r="A48" s="35" t="s">
        <v>530</v>
      </c>
      <c r="B48" s="36" t="s">
        <v>531</v>
      </c>
      <c r="C48" s="100">
        <v>25</v>
      </c>
      <c r="D48" s="98" t="s">
        <v>61</v>
      </c>
      <c r="E48" s="136"/>
      <c r="F48" s="79"/>
      <c r="G48" s="85">
        <f t="shared" si="1"/>
        <v>0</v>
      </c>
      <c r="H48" s="171"/>
      <c r="I48" s="172"/>
      <c r="J48" s="173"/>
    </row>
    <row r="49" spans="1:7" s="13" customFormat="1" x14ac:dyDescent="0.2">
      <c r="A49" s="35" t="s">
        <v>214</v>
      </c>
      <c r="B49" s="103" t="s">
        <v>117</v>
      </c>
      <c r="C49" s="100"/>
      <c r="D49" s="98"/>
      <c r="E49" s="95"/>
      <c r="F49" s="104"/>
      <c r="G49" s="85"/>
    </row>
    <row r="50" spans="1:7" s="13" customFormat="1" ht="25.5" x14ac:dyDescent="0.2">
      <c r="A50" s="35" t="s">
        <v>349</v>
      </c>
      <c r="B50" s="36" t="s">
        <v>337</v>
      </c>
      <c r="C50" s="100">
        <v>4</v>
      </c>
      <c r="D50" s="98" t="s">
        <v>138</v>
      </c>
      <c r="E50" s="136"/>
      <c r="F50" s="79"/>
      <c r="G50" s="85">
        <f t="shared" ref="G50:G52" si="2">SUM(E50:F50)*C50</f>
        <v>0</v>
      </c>
    </row>
    <row r="51" spans="1:7" s="13" customFormat="1" ht="30.75" customHeight="1" x14ac:dyDescent="0.2">
      <c r="A51" s="35" t="s">
        <v>350</v>
      </c>
      <c r="B51" s="36" t="s">
        <v>338</v>
      </c>
      <c r="C51" s="100">
        <v>6</v>
      </c>
      <c r="D51" s="98" t="s">
        <v>138</v>
      </c>
      <c r="E51" s="136"/>
      <c r="F51" s="79"/>
      <c r="G51" s="85">
        <f t="shared" si="2"/>
        <v>0</v>
      </c>
    </row>
    <row r="52" spans="1:7" s="13" customFormat="1" ht="25.5" x14ac:dyDescent="0.2">
      <c r="A52" s="35" t="s">
        <v>351</v>
      </c>
      <c r="B52" s="36" t="s">
        <v>467</v>
      </c>
      <c r="C52" s="100">
        <v>1</v>
      </c>
      <c r="D52" s="98" t="s">
        <v>138</v>
      </c>
      <c r="E52" s="136"/>
      <c r="F52" s="79"/>
      <c r="G52" s="85">
        <f t="shared" si="2"/>
        <v>0</v>
      </c>
    </row>
    <row r="53" spans="1:7" s="13" customFormat="1" x14ac:dyDescent="0.2">
      <c r="A53" s="35" t="s">
        <v>352</v>
      </c>
      <c r="B53" s="36" t="s">
        <v>339</v>
      </c>
      <c r="C53" s="100">
        <v>11</v>
      </c>
      <c r="D53" s="98" t="s">
        <v>138</v>
      </c>
      <c r="E53" s="136"/>
      <c r="F53" s="79"/>
      <c r="G53" s="85">
        <f t="shared" ref="G53" si="3">SUM(E53:F53)*C53</f>
        <v>0</v>
      </c>
    </row>
    <row r="54" spans="1:7" x14ac:dyDescent="0.2">
      <c r="A54" s="38">
        <v>5</v>
      </c>
      <c r="B54" s="39" t="s">
        <v>144</v>
      </c>
      <c r="C54" s="91"/>
      <c r="D54" s="97"/>
      <c r="E54" s="94"/>
      <c r="F54" s="78"/>
      <c r="G54" s="86"/>
    </row>
    <row r="55" spans="1:7" x14ac:dyDescent="0.2">
      <c r="A55" s="102" t="s">
        <v>35</v>
      </c>
      <c r="B55" s="103" t="s">
        <v>119</v>
      </c>
      <c r="C55" s="100"/>
      <c r="D55" s="110"/>
      <c r="E55" s="95"/>
      <c r="F55" s="104"/>
      <c r="G55" s="37"/>
    </row>
    <row r="56" spans="1:7" s="13" customFormat="1" x14ac:dyDescent="0.2">
      <c r="A56" s="35" t="s">
        <v>310</v>
      </c>
      <c r="B56" s="87" t="s">
        <v>141</v>
      </c>
      <c r="C56" s="101"/>
      <c r="D56" s="99"/>
      <c r="E56" s="111"/>
      <c r="F56" s="112"/>
      <c r="G56" s="108"/>
    </row>
    <row r="57" spans="1:7" s="13" customFormat="1" x14ac:dyDescent="0.2">
      <c r="A57" s="35" t="s">
        <v>311</v>
      </c>
      <c r="B57" s="87" t="s">
        <v>189</v>
      </c>
      <c r="C57" s="109">
        <v>2.5</v>
      </c>
      <c r="D57" s="99" t="s">
        <v>61</v>
      </c>
      <c r="E57" s="106"/>
      <c r="F57" s="107"/>
      <c r="G57" s="108">
        <f>SUM(E57:F57)*C57</f>
        <v>0</v>
      </c>
    </row>
    <row r="58" spans="1:7" s="13" customFormat="1" x14ac:dyDescent="0.2">
      <c r="A58" s="35" t="s">
        <v>312</v>
      </c>
      <c r="B58" s="87" t="s">
        <v>468</v>
      </c>
      <c r="C58" s="109">
        <v>2.5</v>
      </c>
      <c r="D58" s="99" t="s">
        <v>61</v>
      </c>
      <c r="E58" s="106"/>
      <c r="F58" s="107"/>
      <c r="G58" s="108">
        <f>SUM(E58:F58)*C58</f>
        <v>0</v>
      </c>
    </row>
    <row r="59" spans="1:7" s="13" customFormat="1" ht="25.5" x14ac:dyDescent="0.2">
      <c r="A59" s="35" t="s">
        <v>313</v>
      </c>
      <c r="B59" s="87" t="s">
        <v>469</v>
      </c>
      <c r="C59" s="109">
        <v>2.5</v>
      </c>
      <c r="D59" s="99" t="s">
        <v>61</v>
      </c>
      <c r="E59" s="106"/>
      <c r="F59" s="107"/>
      <c r="G59" s="108">
        <f>SUM(E59:F59)*C59</f>
        <v>0</v>
      </c>
    </row>
    <row r="60" spans="1:7" x14ac:dyDescent="0.2">
      <c r="A60" s="38">
        <v>6</v>
      </c>
      <c r="B60" s="39" t="s">
        <v>279</v>
      </c>
      <c r="C60" s="91"/>
      <c r="D60" s="97"/>
      <c r="E60" s="94"/>
      <c r="F60" s="78"/>
      <c r="G60" s="86"/>
    </row>
    <row r="61" spans="1:7" s="13" customFormat="1" ht="25.5" x14ac:dyDescent="0.2">
      <c r="A61" s="35" t="s">
        <v>78</v>
      </c>
      <c r="B61" s="87" t="s">
        <v>277</v>
      </c>
      <c r="C61" s="101">
        <v>180</v>
      </c>
      <c r="D61" s="99" t="s">
        <v>61</v>
      </c>
      <c r="E61" s="136"/>
      <c r="F61" s="79"/>
      <c r="G61" s="85">
        <f>SUM(E61:F61)*C61</f>
        <v>0</v>
      </c>
    </row>
    <row r="62" spans="1:7" s="13" customFormat="1" ht="25.5" x14ac:dyDescent="0.2">
      <c r="A62" s="35" t="s">
        <v>193</v>
      </c>
      <c r="B62" s="87" t="s">
        <v>278</v>
      </c>
      <c r="C62" s="101">
        <v>15</v>
      </c>
      <c r="D62" s="99" t="s">
        <v>61</v>
      </c>
      <c r="E62" s="136"/>
      <c r="F62" s="79"/>
      <c r="G62" s="85">
        <f>SUM(E62:F62)*C62</f>
        <v>0</v>
      </c>
    </row>
    <row r="63" spans="1:7" x14ac:dyDescent="0.2">
      <c r="A63" s="38">
        <v>7</v>
      </c>
      <c r="B63" s="39" t="s">
        <v>300</v>
      </c>
      <c r="C63" s="91"/>
      <c r="D63" s="97"/>
      <c r="E63" s="94"/>
      <c r="F63" s="78"/>
      <c r="G63" s="86"/>
    </row>
    <row r="64" spans="1:7" s="13" customFormat="1" ht="25.5" x14ac:dyDescent="0.2">
      <c r="A64" s="35" t="s">
        <v>79</v>
      </c>
      <c r="B64" s="87" t="s">
        <v>353</v>
      </c>
      <c r="C64" s="101">
        <v>100</v>
      </c>
      <c r="D64" s="99" t="s">
        <v>61</v>
      </c>
      <c r="E64" s="136"/>
      <c r="F64" s="79"/>
      <c r="G64" s="85">
        <f>SUM(E64:F64)*C64</f>
        <v>0</v>
      </c>
    </row>
    <row r="65" spans="1:7" x14ac:dyDescent="0.2">
      <c r="A65" s="38">
        <v>8</v>
      </c>
      <c r="B65" s="39" t="s">
        <v>149</v>
      </c>
      <c r="C65" s="91"/>
      <c r="D65" s="97"/>
      <c r="E65" s="94"/>
      <c r="F65" s="78"/>
      <c r="G65" s="86"/>
    </row>
    <row r="66" spans="1:7" s="13" customFormat="1" ht="38.25" x14ac:dyDescent="0.2">
      <c r="A66" s="35" t="s">
        <v>82</v>
      </c>
      <c r="B66" s="87" t="s">
        <v>470</v>
      </c>
      <c r="C66" s="101">
        <v>7</v>
      </c>
      <c r="D66" s="99" t="s">
        <v>61</v>
      </c>
      <c r="E66" s="136"/>
      <c r="F66" s="79"/>
      <c r="G66" s="85">
        <f>SUM(E66:F66)*C66</f>
        <v>0</v>
      </c>
    </row>
    <row r="67" spans="1:7" s="13" customFormat="1" x14ac:dyDescent="0.2">
      <c r="A67" s="35" t="s">
        <v>83</v>
      </c>
      <c r="B67" s="87" t="s">
        <v>265</v>
      </c>
      <c r="C67" s="101">
        <v>1</v>
      </c>
      <c r="D67" s="99" t="s">
        <v>133</v>
      </c>
      <c r="E67" s="136"/>
      <c r="F67" s="79"/>
      <c r="G67" s="85">
        <f>SUM(E67:F67)*C67</f>
        <v>0</v>
      </c>
    </row>
    <row r="68" spans="1:7" s="13" customFormat="1" x14ac:dyDescent="0.2">
      <c r="A68" s="35" t="s">
        <v>84</v>
      </c>
      <c r="B68" s="36" t="s">
        <v>286</v>
      </c>
      <c r="C68" s="100">
        <v>0.52</v>
      </c>
      <c r="D68" s="98" t="s">
        <v>76</v>
      </c>
      <c r="E68" s="136"/>
      <c r="F68" s="79"/>
      <c r="G68" s="85">
        <f>SUM(E68:F68)*C68</f>
        <v>0</v>
      </c>
    </row>
    <row r="69" spans="1:7" x14ac:dyDescent="0.2">
      <c r="A69" s="38">
        <v>9</v>
      </c>
      <c r="B69" s="39" t="s">
        <v>153</v>
      </c>
      <c r="C69" s="91"/>
      <c r="D69" s="97"/>
      <c r="E69" s="94"/>
      <c r="F69" s="78"/>
      <c r="G69" s="86"/>
    </row>
    <row r="70" spans="1:7" s="13" customFormat="1" x14ac:dyDescent="0.2">
      <c r="A70" s="35" t="s">
        <v>87</v>
      </c>
      <c r="B70" s="105" t="s">
        <v>170</v>
      </c>
      <c r="C70" s="101"/>
      <c r="D70" s="99"/>
      <c r="E70" s="95"/>
      <c r="F70" s="104"/>
      <c r="G70" s="85"/>
    </row>
    <row r="71" spans="1:7" s="13" customFormat="1" x14ac:dyDescent="0.2">
      <c r="A71" s="35" t="s">
        <v>314</v>
      </c>
      <c r="B71" s="87" t="s">
        <v>150</v>
      </c>
      <c r="C71" s="101">
        <v>400</v>
      </c>
      <c r="D71" s="99" t="s">
        <v>61</v>
      </c>
      <c r="E71" s="136"/>
      <c r="F71" s="79"/>
      <c r="G71" s="85">
        <f t="shared" ref="G71:G78" si="4">SUM(E71:F71)*C71</f>
        <v>0</v>
      </c>
    </row>
    <row r="72" spans="1:7" s="13" customFormat="1" x14ac:dyDescent="0.2">
      <c r="A72" s="35" t="s">
        <v>315</v>
      </c>
      <c r="B72" s="87" t="s">
        <v>186</v>
      </c>
      <c r="C72" s="101">
        <v>400</v>
      </c>
      <c r="D72" s="99" t="s">
        <v>61</v>
      </c>
      <c r="E72" s="106"/>
      <c r="F72" s="107"/>
      <c r="G72" s="108">
        <f t="shared" si="4"/>
        <v>0</v>
      </c>
    </row>
    <row r="73" spans="1:7" s="13" customFormat="1" x14ac:dyDescent="0.2">
      <c r="A73" s="35" t="s">
        <v>316</v>
      </c>
      <c r="B73" s="87" t="s">
        <v>151</v>
      </c>
      <c r="C73" s="101">
        <v>100</v>
      </c>
      <c r="D73" s="99" t="s">
        <v>61</v>
      </c>
      <c r="E73" s="136"/>
      <c r="F73" s="79"/>
      <c r="G73" s="85">
        <f t="shared" si="4"/>
        <v>0</v>
      </c>
    </row>
    <row r="74" spans="1:7" s="13" customFormat="1" ht="25.5" x14ac:dyDescent="0.2">
      <c r="A74" s="35" t="s">
        <v>317</v>
      </c>
      <c r="B74" s="87" t="s">
        <v>154</v>
      </c>
      <c r="C74" s="101">
        <v>950</v>
      </c>
      <c r="D74" s="99" t="s">
        <v>61</v>
      </c>
      <c r="E74" s="136"/>
      <c r="F74" s="79"/>
      <c r="G74" s="85">
        <f t="shared" si="4"/>
        <v>0</v>
      </c>
    </row>
    <row r="75" spans="1:7" s="13" customFormat="1" x14ac:dyDescent="0.2">
      <c r="A75" s="35" t="s">
        <v>318</v>
      </c>
      <c r="B75" s="87" t="s">
        <v>281</v>
      </c>
      <c r="C75" s="101">
        <v>15</v>
      </c>
      <c r="D75" s="99" t="s">
        <v>61</v>
      </c>
      <c r="E75" s="136"/>
      <c r="F75" s="79"/>
      <c r="G75" s="85">
        <f>SUM(E75:F75)*C75</f>
        <v>0</v>
      </c>
    </row>
    <row r="76" spans="1:7" s="13" customFormat="1" x14ac:dyDescent="0.2">
      <c r="A76" s="35" t="s">
        <v>319</v>
      </c>
      <c r="B76" s="87" t="s">
        <v>280</v>
      </c>
      <c r="C76" s="101">
        <v>500</v>
      </c>
      <c r="D76" s="99" t="s">
        <v>61</v>
      </c>
      <c r="E76" s="136"/>
      <c r="F76" s="79"/>
      <c r="G76" s="85">
        <f t="shared" si="4"/>
        <v>0</v>
      </c>
    </row>
    <row r="77" spans="1:7" s="13" customFormat="1" ht="38.25" x14ac:dyDescent="0.2">
      <c r="A77" s="35" t="s">
        <v>320</v>
      </c>
      <c r="B77" s="87" t="s">
        <v>190</v>
      </c>
      <c r="C77" s="101">
        <v>40</v>
      </c>
      <c r="D77" s="99" t="s">
        <v>61</v>
      </c>
      <c r="E77" s="136"/>
      <c r="F77" s="79"/>
      <c r="G77" s="85">
        <f t="shared" si="4"/>
        <v>0</v>
      </c>
    </row>
    <row r="78" spans="1:7" s="13" customFormat="1" x14ac:dyDescent="0.2">
      <c r="A78" s="35" t="s">
        <v>321</v>
      </c>
      <c r="B78" s="87" t="s">
        <v>152</v>
      </c>
      <c r="C78" s="101">
        <v>30</v>
      </c>
      <c r="D78" s="99" t="s">
        <v>76</v>
      </c>
      <c r="E78" s="136"/>
      <c r="F78" s="79"/>
      <c r="G78" s="85">
        <f t="shared" si="4"/>
        <v>0</v>
      </c>
    </row>
    <row r="79" spans="1:7" x14ac:dyDescent="0.2">
      <c r="A79" s="38">
        <v>10</v>
      </c>
      <c r="B79" s="39" t="s">
        <v>167</v>
      </c>
      <c r="C79" s="91"/>
      <c r="D79" s="97"/>
      <c r="E79" s="94"/>
      <c r="F79" s="78"/>
      <c r="G79" s="86"/>
    </row>
    <row r="80" spans="1:7" s="13" customFormat="1" x14ac:dyDescent="0.2">
      <c r="A80" s="35" t="s">
        <v>175</v>
      </c>
      <c r="B80" s="105" t="s">
        <v>168</v>
      </c>
      <c r="C80" s="101"/>
      <c r="D80" s="99"/>
      <c r="E80" s="95"/>
      <c r="F80" s="104"/>
      <c r="G80" s="85"/>
    </row>
    <row r="81" spans="1:7" s="13" customFormat="1" ht="25.5" x14ac:dyDescent="0.2">
      <c r="A81" s="35" t="s">
        <v>176</v>
      </c>
      <c r="B81" s="87" t="s">
        <v>296</v>
      </c>
      <c r="C81" s="101">
        <v>1</v>
      </c>
      <c r="D81" s="99" t="s">
        <v>138</v>
      </c>
      <c r="E81" s="136"/>
      <c r="F81" s="79"/>
      <c r="G81" s="85">
        <f>SUM(E81:F81)*C81</f>
        <v>0</v>
      </c>
    </row>
    <row r="82" spans="1:7" s="13" customFormat="1" ht="25.5" x14ac:dyDescent="0.2">
      <c r="A82" s="35" t="s">
        <v>177</v>
      </c>
      <c r="B82" s="87" t="s">
        <v>297</v>
      </c>
      <c r="C82" s="101">
        <v>1</v>
      </c>
      <c r="D82" s="99" t="s">
        <v>132</v>
      </c>
      <c r="E82" s="136"/>
      <c r="F82" s="79"/>
      <c r="G82" s="85">
        <f>SUM(E82:F82)*C82</f>
        <v>0</v>
      </c>
    </row>
    <row r="83" spans="1:7" s="13" customFormat="1" ht="25.5" x14ac:dyDescent="0.2">
      <c r="A83" s="35" t="s">
        <v>197</v>
      </c>
      <c r="B83" s="87" t="s">
        <v>298</v>
      </c>
      <c r="C83" s="101">
        <v>1</v>
      </c>
      <c r="D83" s="99" t="s">
        <v>132</v>
      </c>
      <c r="E83" s="136"/>
      <c r="F83" s="79"/>
      <c r="G83" s="85">
        <f>SUM(E83:F83)*C83</f>
        <v>0</v>
      </c>
    </row>
    <row r="84" spans="1:7" s="13" customFormat="1" x14ac:dyDescent="0.2">
      <c r="A84" s="35" t="s">
        <v>178</v>
      </c>
      <c r="B84" s="105" t="s">
        <v>169</v>
      </c>
      <c r="C84" s="101"/>
      <c r="D84" s="99"/>
      <c r="E84" s="95"/>
      <c r="F84" s="104"/>
      <c r="G84" s="85"/>
    </row>
    <row r="85" spans="1:7" s="13" customFormat="1" x14ac:dyDescent="0.2">
      <c r="A85" s="35" t="s">
        <v>179</v>
      </c>
      <c r="B85" s="87" t="s">
        <v>155</v>
      </c>
      <c r="C85" s="101"/>
      <c r="D85" s="99"/>
      <c r="E85" s="95"/>
      <c r="F85" s="104"/>
      <c r="G85" s="85"/>
    </row>
    <row r="86" spans="1:7" s="13" customFormat="1" ht="25.5" x14ac:dyDescent="0.2">
      <c r="A86" s="35" t="s">
        <v>322</v>
      </c>
      <c r="B86" s="87" t="s">
        <v>299</v>
      </c>
      <c r="C86" s="101">
        <v>6</v>
      </c>
      <c r="D86" s="99" t="s">
        <v>138</v>
      </c>
      <c r="E86" s="95" t="s">
        <v>134</v>
      </c>
      <c r="F86" s="79"/>
      <c r="G86" s="85">
        <f>SUM(E86:F86)*C86</f>
        <v>0</v>
      </c>
    </row>
    <row r="87" spans="1:7" s="13" customFormat="1" x14ac:dyDescent="0.2">
      <c r="A87" s="35" t="s">
        <v>323</v>
      </c>
      <c r="B87" s="87" t="s">
        <v>191</v>
      </c>
      <c r="C87" s="101">
        <v>1</v>
      </c>
      <c r="D87" s="99" t="s">
        <v>138</v>
      </c>
      <c r="E87" s="136"/>
      <c r="F87" s="79"/>
      <c r="G87" s="85">
        <f t="shared" ref="G87:G88" si="5">SUM(E87:F87)*C87</f>
        <v>0</v>
      </c>
    </row>
    <row r="88" spans="1:7" s="13" customFormat="1" x14ac:dyDescent="0.2">
      <c r="A88" s="35" t="s">
        <v>324</v>
      </c>
      <c r="B88" s="87" t="s">
        <v>192</v>
      </c>
      <c r="C88" s="101">
        <v>1</v>
      </c>
      <c r="D88" s="99" t="s">
        <v>138</v>
      </c>
      <c r="E88" s="136"/>
      <c r="F88" s="79"/>
      <c r="G88" s="85">
        <f t="shared" si="5"/>
        <v>0</v>
      </c>
    </row>
    <row r="89" spans="1:7" s="13" customFormat="1" x14ac:dyDescent="0.2">
      <c r="A89" s="35" t="s">
        <v>180</v>
      </c>
      <c r="B89" s="87" t="s">
        <v>156</v>
      </c>
      <c r="C89" s="101"/>
      <c r="D89" s="99"/>
      <c r="E89" s="95"/>
      <c r="F89" s="104"/>
      <c r="G89" s="85"/>
    </row>
    <row r="90" spans="1:7" s="13" customFormat="1" x14ac:dyDescent="0.2">
      <c r="A90" s="35" t="s">
        <v>325</v>
      </c>
      <c r="B90" s="87" t="s">
        <v>157</v>
      </c>
      <c r="C90" s="101">
        <v>2</v>
      </c>
      <c r="D90" s="99" t="s">
        <v>138</v>
      </c>
      <c r="E90" s="136"/>
      <c r="F90" s="79"/>
      <c r="G90" s="85">
        <f>SUM(E90:F90)*C90</f>
        <v>0</v>
      </c>
    </row>
    <row r="91" spans="1:7" s="13" customFormat="1" x14ac:dyDescent="0.2">
      <c r="A91" s="35" t="s">
        <v>326</v>
      </c>
      <c r="B91" s="87" t="s">
        <v>158</v>
      </c>
      <c r="C91" s="101">
        <v>1</v>
      </c>
      <c r="D91" s="99" t="s">
        <v>138</v>
      </c>
      <c r="E91" s="136"/>
      <c r="F91" s="79"/>
      <c r="G91" s="85">
        <f>SUM(E91:F91)*C91</f>
        <v>0</v>
      </c>
    </row>
    <row r="92" spans="1:7" s="13" customFormat="1" x14ac:dyDescent="0.2">
      <c r="A92" s="35" t="s">
        <v>327</v>
      </c>
      <c r="B92" s="87" t="s">
        <v>159</v>
      </c>
      <c r="C92" s="101">
        <v>1</v>
      </c>
      <c r="D92" s="99" t="s">
        <v>138</v>
      </c>
      <c r="E92" s="136"/>
      <c r="F92" s="79"/>
      <c r="G92" s="85">
        <f>SUM(E92:F92)*C92</f>
        <v>0</v>
      </c>
    </row>
    <row r="93" spans="1:7" s="13" customFormat="1" x14ac:dyDescent="0.2">
      <c r="A93" s="35" t="s">
        <v>181</v>
      </c>
      <c r="B93" s="87" t="s">
        <v>160</v>
      </c>
      <c r="C93" s="101"/>
      <c r="D93" s="99"/>
      <c r="E93" s="95"/>
      <c r="F93" s="104"/>
      <c r="G93" s="85"/>
    </row>
    <row r="94" spans="1:7" s="13" customFormat="1" x14ac:dyDescent="0.2">
      <c r="A94" s="35" t="s">
        <v>328</v>
      </c>
      <c r="B94" s="87" t="s">
        <v>161</v>
      </c>
      <c r="C94" s="101">
        <v>1</v>
      </c>
      <c r="D94" s="99" t="s">
        <v>138</v>
      </c>
      <c r="E94" s="136"/>
      <c r="F94" s="79"/>
      <c r="G94" s="85">
        <f>SUM(E94:F94)*C94</f>
        <v>0</v>
      </c>
    </row>
    <row r="95" spans="1:7" s="13" customFormat="1" x14ac:dyDescent="0.2">
      <c r="A95" s="35" t="s">
        <v>182</v>
      </c>
      <c r="B95" s="87" t="s">
        <v>162</v>
      </c>
      <c r="C95" s="101"/>
      <c r="D95" s="99"/>
      <c r="E95" s="95"/>
      <c r="F95" s="104"/>
      <c r="G95" s="85"/>
    </row>
    <row r="96" spans="1:7" s="13" customFormat="1" x14ac:dyDescent="0.2">
      <c r="A96" s="35" t="s">
        <v>329</v>
      </c>
      <c r="B96" s="87" t="s">
        <v>163</v>
      </c>
      <c r="C96" s="101">
        <v>1</v>
      </c>
      <c r="D96" s="99" t="s">
        <v>138</v>
      </c>
      <c r="E96" s="136"/>
      <c r="F96" s="79"/>
      <c r="G96" s="85">
        <f t="shared" ref="G96:G104" si="6">SUM(E96:F96)*C96</f>
        <v>0</v>
      </c>
    </row>
    <row r="97" spans="1:7" s="13" customFormat="1" x14ac:dyDescent="0.2">
      <c r="A97" s="35" t="s">
        <v>330</v>
      </c>
      <c r="B97" s="87" t="s">
        <v>164</v>
      </c>
      <c r="C97" s="101">
        <v>1</v>
      </c>
      <c r="D97" s="99" t="s">
        <v>138</v>
      </c>
      <c r="E97" s="136"/>
      <c r="F97" s="79"/>
      <c r="G97" s="85">
        <f t="shared" si="6"/>
        <v>0</v>
      </c>
    </row>
    <row r="98" spans="1:7" s="13" customFormat="1" x14ac:dyDescent="0.2">
      <c r="A98" s="35" t="s">
        <v>502</v>
      </c>
      <c r="B98" s="87" t="s">
        <v>496</v>
      </c>
      <c r="C98" s="101">
        <v>4</v>
      </c>
      <c r="D98" s="99" t="s">
        <v>138</v>
      </c>
      <c r="E98" s="136"/>
      <c r="F98" s="79"/>
      <c r="G98" s="85">
        <f t="shared" si="6"/>
        <v>0</v>
      </c>
    </row>
    <row r="99" spans="1:7" s="13" customFormat="1" x14ac:dyDescent="0.2">
      <c r="A99" s="35" t="s">
        <v>503</v>
      </c>
      <c r="B99" s="87" t="s">
        <v>497</v>
      </c>
      <c r="C99" s="101">
        <v>1</v>
      </c>
      <c r="D99" s="99" t="s">
        <v>138</v>
      </c>
      <c r="E99" s="136"/>
      <c r="F99" s="79"/>
      <c r="G99" s="85">
        <f t="shared" si="6"/>
        <v>0</v>
      </c>
    </row>
    <row r="100" spans="1:7" s="13" customFormat="1" x14ac:dyDescent="0.2">
      <c r="A100" s="35" t="s">
        <v>504</v>
      </c>
      <c r="B100" s="87" t="s">
        <v>509</v>
      </c>
      <c r="C100" s="101">
        <v>1</v>
      </c>
      <c r="D100" s="99" t="s">
        <v>138</v>
      </c>
      <c r="E100" s="136"/>
      <c r="F100" s="79"/>
      <c r="G100" s="85">
        <f t="shared" si="6"/>
        <v>0</v>
      </c>
    </row>
    <row r="101" spans="1:7" s="13" customFormat="1" ht="25.5" x14ac:dyDescent="0.2">
      <c r="A101" s="35" t="s">
        <v>505</v>
      </c>
      <c r="B101" s="87" t="s">
        <v>498</v>
      </c>
      <c r="C101" s="101">
        <v>1</v>
      </c>
      <c r="D101" s="99" t="s">
        <v>138</v>
      </c>
      <c r="E101" s="136"/>
      <c r="F101" s="79"/>
      <c r="G101" s="85">
        <f t="shared" si="6"/>
        <v>0</v>
      </c>
    </row>
    <row r="102" spans="1:7" s="13" customFormat="1" x14ac:dyDescent="0.2">
      <c r="A102" s="35" t="s">
        <v>506</v>
      </c>
      <c r="B102" s="87" t="s">
        <v>499</v>
      </c>
      <c r="C102" s="101">
        <v>1</v>
      </c>
      <c r="D102" s="99" t="s">
        <v>138</v>
      </c>
      <c r="E102" s="136"/>
      <c r="F102" s="79"/>
      <c r="G102" s="85">
        <f t="shared" si="6"/>
        <v>0</v>
      </c>
    </row>
    <row r="103" spans="1:7" s="13" customFormat="1" x14ac:dyDescent="0.2">
      <c r="A103" s="35" t="s">
        <v>507</v>
      </c>
      <c r="B103" s="87" t="s">
        <v>500</v>
      </c>
      <c r="C103" s="101">
        <v>1</v>
      </c>
      <c r="D103" s="99" t="s">
        <v>138</v>
      </c>
      <c r="E103" s="136"/>
      <c r="F103" s="79"/>
      <c r="G103" s="85">
        <f t="shared" si="6"/>
        <v>0</v>
      </c>
    </row>
    <row r="104" spans="1:7" s="13" customFormat="1" x14ac:dyDescent="0.2">
      <c r="A104" s="35" t="s">
        <v>508</v>
      </c>
      <c r="B104" s="87" t="s">
        <v>501</v>
      </c>
      <c r="C104" s="101">
        <v>1</v>
      </c>
      <c r="D104" s="99" t="s">
        <v>138</v>
      </c>
      <c r="E104" s="136"/>
      <c r="F104" s="79"/>
      <c r="G104" s="85">
        <f t="shared" si="6"/>
        <v>0</v>
      </c>
    </row>
    <row r="105" spans="1:7" s="13" customFormat="1" x14ac:dyDescent="0.2">
      <c r="A105" s="35" t="s">
        <v>198</v>
      </c>
      <c r="B105" s="87" t="s">
        <v>165</v>
      </c>
      <c r="C105" s="101"/>
      <c r="D105" s="99"/>
      <c r="E105" s="95"/>
      <c r="F105" s="104"/>
      <c r="G105" s="85"/>
    </row>
    <row r="106" spans="1:7" s="13" customFormat="1" x14ac:dyDescent="0.2">
      <c r="A106" s="35" t="s">
        <v>331</v>
      </c>
      <c r="B106" s="87" t="s">
        <v>295</v>
      </c>
      <c r="C106" s="109">
        <v>6</v>
      </c>
      <c r="D106" s="99" t="s">
        <v>138</v>
      </c>
      <c r="E106" s="95" t="s">
        <v>134</v>
      </c>
      <c r="F106" s="79"/>
      <c r="G106" s="85">
        <f>SUM(E106:F106)*C106</f>
        <v>0</v>
      </c>
    </row>
    <row r="107" spans="1:7" s="13" customFormat="1" x14ac:dyDescent="0.2">
      <c r="A107" s="35" t="s">
        <v>332</v>
      </c>
      <c r="B107" s="87" t="s">
        <v>166</v>
      </c>
      <c r="C107" s="101">
        <v>2</v>
      </c>
      <c r="D107" s="99" t="s">
        <v>138</v>
      </c>
      <c r="E107" s="136"/>
      <c r="F107" s="79"/>
      <c r="G107" s="85">
        <f>SUM(E107:F107)*C107</f>
        <v>0</v>
      </c>
    </row>
    <row r="108" spans="1:7" s="13" customFormat="1" ht="52.5" customHeight="1" x14ac:dyDescent="0.2">
      <c r="A108" s="35" t="s">
        <v>333</v>
      </c>
      <c r="B108" s="87" t="s">
        <v>471</v>
      </c>
      <c r="C108" s="101">
        <v>2</v>
      </c>
      <c r="D108" s="99" t="s">
        <v>138</v>
      </c>
      <c r="E108" s="136"/>
      <c r="F108" s="79"/>
      <c r="G108" s="85">
        <f>SUM(E108:F108)*C108</f>
        <v>0</v>
      </c>
    </row>
    <row r="109" spans="1:7" s="13" customFormat="1" ht="25.5" x14ac:dyDescent="0.2">
      <c r="A109" s="35" t="s">
        <v>354</v>
      </c>
      <c r="B109" s="87" t="s">
        <v>355</v>
      </c>
      <c r="C109" s="101">
        <v>1</v>
      </c>
      <c r="D109" s="99" t="s">
        <v>138</v>
      </c>
      <c r="E109" s="136"/>
      <c r="F109" s="79"/>
      <c r="G109" s="85">
        <f>SUM(E109:F109)*C109</f>
        <v>0</v>
      </c>
    </row>
    <row r="110" spans="1:7" x14ac:dyDescent="0.2">
      <c r="A110" s="38">
        <v>11</v>
      </c>
      <c r="B110" s="39" t="s">
        <v>510</v>
      </c>
      <c r="C110" s="91"/>
      <c r="D110" s="97"/>
      <c r="E110" s="94"/>
      <c r="F110" s="78"/>
      <c r="G110" s="86"/>
    </row>
    <row r="111" spans="1:7" s="13" customFormat="1" x14ac:dyDescent="0.2">
      <c r="A111" s="35" t="s">
        <v>183</v>
      </c>
      <c r="B111" s="87" t="s">
        <v>525</v>
      </c>
      <c r="C111" s="101">
        <v>4</v>
      </c>
      <c r="D111" s="99" t="s">
        <v>138</v>
      </c>
      <c r="E111" s="136"/>
      <c r="F111" s="79"/>
      <c r="G111" s="85">
        <f t="shared" ref="G111" si="7">SUM(E111:F111)*C111</f>
        <v>0</v>
      </c>
    </row>
    <row r="112" spans="1:7" s="13" customFormat="1" ht="25.5" x14ac:dyDescent="0.2">
      <c r="A112" s="35" t="s">
        <v>184</v>
      </c>
      <c r="B112" s="87" t="s">
        <v>511</v>
      </c>
      <c r="C112" s="101">
        <v>10</v>
      </c>
      <c r="D112" s="99" t="s">
        <v>76</v>
      </c>
      <c r="E112" s="136"/>
      <c r="F112" s="79"/>
      <c r="G112" s="85">
        <f>SUM(E112:F112)*C112</f>
        <v>0</v>
      </c>
    </row>
    <row r="113" spans="1:7" x14ac:dyDescent="0.2">
      <c r="A113" s="38">
        <v>12</v>
      </c>
      <c r="B113" s="39" t="s">
        <v>171</v>
      </c>
      <c r="C113" s="91"/>
      <c r="D113" s="97"/>
      <c r="E113" s="94"/>
      <c r="F113" s="78"/>
      <c r="G113" s="86"/>
    </row>
    <row r="114" spans="1:7" s="13" customFormat="1" ht="25.5" x14ac:dyDescent="0.2">
      <c r="A114" s="35" t="s">
        <v>334</v>
      </c>
      <c r="B114" s="87" t="s">
        <v>120</v>
      </c>
      <c r="C114" s="101">
        <v>1</v>
      </c>
      <c r="D114" s="99" t="s">
        <v>110</v>
      </c>
      <c r="E114" s="95" t="s">
        <v>134</v>
      </c>
      <c r="F114" s="79"/>
      <c r="G114" s="85">
        <f t="shared" ref="G114" si="8">SUM(E114:F114)*C114</f>
        <v>0</v>
      </c>
    </row>
    <row r="115" spans="1:7" s="13" customFormat="1" ht="38.25" x14ac:dyDescent="0.2">
      <c r="A115" s="35" t="s">
        <v>335</v>
      </c>
      <c r="B115" s="87" t="s">
        <v>342</v>
      </c>
      <c r="C115" s="101">
        <v>1</v>
      </c>
      <c r="D115" s="99" t="s">
        <v>110</v>
      </c>
      <c r="E115" s="95" t="s">
        <v>134</v>
      </c>
      <c r="F115" s="79"/>
      <c r="G115" s="85">
        <f t="shared" ref="G115" si="9">SUM(E115:F115)*C115</f>
        <v>0</v>
      </c>
    </row>
    <row r="116" spans="1:7" x14ac:dyDescent="0.2">
      <c r="A116" s="38">
        <v>13</v>
      </c>
      <c r="B116" s="39" t="s">
        <v>173</v>
      </c>
      <c r="C116" s="91"/>
      <c r="D116" s="97"/>
      <c r="E116" s="94"/>
      <c r="F116" s="78"/>
      <c r="G116" s="86"/>
    </row>
    <row r="117" spans="1:7" s="13" customFormat="1" x14ac:dyDescent="0.2">
      <c r="A117" s="35" t="s">
        <v>111</v>
      </c>
      <c r="B117" s="87" t="s">
        <v>294</v>
      </c>
      <c r="C117" s="101">
        <v>1</v>
      </c>
      <c r="D117" s="99" t="s">
        <v>138</v>
      </c>
      <c r="E117" s="136"/>
      <c r="F117" s="79"/>
      <c r="G117" s="85">
        <f t="shared" ref="G117:G118" si="10">SUM(E117:F117)*C117</f>
        <v>0</v>
      </c>
    </row>
    <row r="118" spans="1:7" s="13" customFormat="1" x14ac:dyDescent="0.2">
      <c r="A118" s="35" t="s">
        <v>185</v>
      </c>
      <c r="B118" s="87" t="s">
        <v>290</v>
      </c>
      <c r="C118" s="101">
        <v>3</v>
      </c>
      <c r="D118" s="99" t="s">
        <v>138</v>
      </c>
      <c r="E118" s="136"/>
      <c r="F118" s="79"/>
      <c r="G118" s="85">
        <f t="shared" si="10"/>
        <v>0</v>
      </c>
    </row>
    <row r="119" spans="1:7" s="13" customFormat="1" x14ac:dyDescent="0.2">
      <c r="A119" s="35" t="s">
        <v>336</v>
      </c>
      <c r="B119" s="105" t="s">
        <v>174</v>
      </c>
      <c r="C119" s="101"/>
      <c r="D119" s="99"/>
      <c r="E119" s="95"/>
      <c r="F119" s="104"/>
      <c r="G119" s="85"/>
    </row>
    <row r="120" spans="1:7" s="13" customFormat="1" x14ac:dyDescent="0.2">
      <c r="A120" s="35" t="s">
        <v>512</v>
      </c>
      <c r="B120" s="87" t="s">
        <v>472</v>
      </c>
      <c r="C120" s="101">
        <v>3</v>
      </c>
      <c r="D120" s="99" t="s">
        <v>76</v>
      </c>
      <c r="E120" s="136"/>
      <c r="F120" s="79"/>
      <c r="G120" s="85">
        <f t="shared" ref="G120:G123" si="11">SUM(E120:F120)*C120</f>
        <v>0</v>
      </c>
    </row>
    <row r="121" spans="1:7" s="13" customFormat="1" x14ac:dyDescent="0.2">
      <c r="A121" s="35" t="s">
        <v>513</v>
      </c>
      <c r="B121" s="87" t="s">
        <v>266</v>
      </c>
      <c r="C121" s="101">
        <v>3</v>
      </c>
      <c r="D121" s="99" t="s">
        <v>76</v>
      </c>
      <c r="E121" s="136"/>
      <c r="F121" s="79"/>
      <c r="G121" s="85">
        <f t="shared" si="11"/>
        <v>0</v>
      </c>
    </row>
    <row r="122" spans="1:7" s="13" customFormat="1" x14ac:dyDescent="0.2">
      <c r="A122" s="35" t="s">
        <v>514</v>
      </c>
      <c r="B122" s="87" t="s">
        <v>267</v>
      </c>
      <c r="C122" s="101">
        <v>6</v>
      </c>
      <c r="D122" s="99" t="s">
        <v>138</v>
      </c>
      <c r="E122" s="136"/>
      <c r="F122" s="79"/>
      <c r="G122" s="85">
        <f t="shared" si="11"/>
        <v>0</v>
      </c>
    </row>
    <row r="123" spans="1:7" s="13" customFormat="1" x14ac:dyDescent="0.2">
      <c r="A123" s="35" t="s">
        <v>515</v>
      </c>
      <c r="B123" s="87" t="s">
        <v>291</v>
      </c>
      <c r="C123" s="101">
        <v>6</v>
      </c>
      <c r="D123" s="99" t="s">
        <v>138</v>
      </c>
      <c r="E123" s="136"/>
      <c r="F123" s="79"/>
      <c r="G123" s="85">
        <f t="shared" si="11"/>
        <v>0</v>
      </c>
    </row>
    <row r="124" spans="1:7" s="13" customFormat="1" x14ac:dyDescent="0.2">
      <c r="A124" s="35" t="s">
        <v>516</v>
      </c>
      <c r="B124" s="87" t="s">
        <v>292</v>
      </c>
      <c r="C124" s="101">
        <v>1</v>
      </c>
      <c r="D124" s="99" t="s">
        <v>138</v>
      </c>
      <c r="E124" s="136"/>
      <c r="F124" s="79"/>
      <c r="G124" s="85">
        <f t="shared" ref="G124" si="12">SUM(E124:F124)*C124</f>
        <v>0</v>
      </c>
    </row>
    <row r="125" spans="1:7" s="13" customFormat="1" x14ac:dyDescent="0.2">
      <c r="A125" s="35" t="s">
        <v>517</v>
      </c>
      <c r="B125" s="87" t="s">
        <v>473</v>
      </c>
      <c r="C125" s="101">
        <v>10</v>
      </c>
      <c r="D125" s="99" t="s">
        <v>138</v>
      </c>
      <c r="E125" s="136"/>
      <c r="F125" s="79"/>
      <c r="G125" s="85">
        <f t="shared" ref="G125:G129" si="13">SUM(E125:F125)*C125</f>
        <v>0</v>
      </c>
    </row>
    <row r="126" spans="1:7" s="13" customFormat="1" x14ac:dyDescent="0.2">
      <c r="A126" s="35" t="s">
        <v>518</v>
      </c>
      <c r="B126" s="87" t="s">
        <v>474</v>
      </c>
      <c r="C126" s="101">
        <v>10</v>
      </c>
      <c r="D126" s="99" t="s">
        <v>138</v>
      </c>
      <c r="E126" s="136"/>
      <c r="F126" s="79"/>
      <c r="G126" s="85">
        <f t="shared" ref="G126" si="14">SUM(E126:F126)*C126</f>
        <v>0</v>
      </c>
    </row>
    <row r="127" spans="1:7" s="13" customFormat="1" x14ac:dyDescent="0.2">
      <c r="A127" s="35" t="s">
        <v>519</v>
      </c>
      <c r="B127" s="87" t="s">
        <v>293</v>
      </c>
      <c r="C127" s="101">
        <v>1</v>
      </c>
      <c r="D127" s="99" t="s">
        <v>138</v>
      </c>
      <c r="E127" s="136"/>
      <c r="F127" s="79"/>
      <c r="G127" s="85">
        <f t="shared" si="13"/>
        <v>0</v>
      </c>
    </row>
    <row r="128" spans="1:7" s="13" customFormat="1" x14ac:dyDescent="0.2">
      <c r="A128" s="35" t="s">
        <v>520</v>
      </c>
      <c r="B128" s="87" t="s">
        <v>340</v>
      </c>
      <c r="C128" s="101">
        <v>1</v>
      </c>
      <c r="D128" s="99" t="s">
        <v>138</v>
      </c>
      <c r="E128" s="136"/>
      <c r="F128" s="79"/>
      <c r="G128" s="85">
        <f t="shared" si="13"/>
        <v>0</v>
      </c>
    </row>
    <row r="129" spans="1:7" s="13" customFormat="1" ht="25.5" x14ac:dyDescent="0.2">
      <c r="A129" s="35" t="s">
        <v>521</v>
      </c>
      <c r="B129" s="87" t="s">
        <v>341</v>
      </c>
      <c r="C129" s="101">
        <v>3</v>
      </c>
      <c r="D129" s="99" t="s">
        <v>76</v>
      </c>
      <c r="E129" s="136"/>
      <c r="F129" s="79"/>
      <c r="G129" s="85">
        <f t="shared" si="13"/>
        <v>0</v>
      </c>
    </row>
    <row r="130" spans="1:7" x14ac:dyDescent="0.2">
      <c r="A130" s="38">
        <v>14</v>
      </c>
      <c r="B130" s="39" t="s">
        <v>172</v>
      </c>
      <c r="C130" s="91"/>
      <c r="D130" s="97"/>
      <c r="E130" s="94"/>
      <c r="F130" s="78"/>
      <c r="G130" s="86"/>
    </row>
    <row r="131" spans="1:7" s="13" customFormat="1" x14ac:dyDescent="0.2">
      <c r="A131" s="35" t="s">
        <v>522</v>
      </c>
      <c r="B131" s="36" t="s">
        <v>131</v>
      </c>
      <c r="C131" s="100">
        <v>300</v>
      </c>
      <c r="D131" s="98" t="s">
        <v>61</v>
      </c>
      <c r="E131" s="136"/>
      <c r="F131" s="79"/>
      <c r="G131" s="85">
        <f>SUM(E131:F131)*C131</f>
        <v>0</v>
      </c>
    </row>
    <row r="132" spans="1:7" s="13" customFormat="1" x14ac:dyDescent="0.2">
      <c r="A132" s="35" t="s">
        <v>523</v>
      </c>
      <c r="B132" s="87" t="s">
        <v>121</v>
      </c>
      <c r="C132" s="101">
        <v>300</v>
      </c>
      <c r="D132" s="99" t="s">
        <v>61</v>
      </c>
      <c r="E132" s="136"/>
      <c r="F132" s="79"/>
      <c r="G132" s="85">
        <f>SUM(E132:F132)*C132</f>
        <v>0</v>
      </c>
    </row>
    <row r="133" spans="1:7" s="13" customFormat="1" x14ac:dyDescent="0.2">
      <c r="A133" s="35" t="s">
        <v>524</v>
      </c>
      <c r="B133" s="87" t="s">
        <v>122</v>
      </c>
      <c r="C133" s="101">
        <v>300</v>
      </c>
      <c r="D133" s="99" t="s">
        <v>61</v>
      </c>
      <c r="E133" s="136"/>
      <c r="F133" s="79"/>
      <c r="G133" s="85">
        <f>SUM(E133:F133)*C133</f>
        <v>0</v>
      </c>
    </row>
    <row r="134" spans="1:7" x14ac:dyDescent="0.2">
      <c r="A134" s="123"/>
      <c r="B134" s="139" t="s">
        <v>16</v>
      </c>
      <c r="C134" s="139"/>
      <c r="D134" s="140"/>
      <c r="E134" s="119">
        <f>SUMPRODUCT(E15:E133,$C15:$C133)</f>
        <v>0</v>
      </c>
      <c r="F134" s="120">
        <f>SUMPRODUCT(F15:F133,$C15:$C133)</f>
        <v>0</v>
      </c>
      <c r="G134" s="121">
        <f>SUM(G15:G133)</f>
        <v>0</v>
      </c>
    </row>
    <row r="135" spans="1:7" x14ac:dyDescent="0.2">
      <c r="A135" s="33" t="s">
        <v>12</v>
      </c>
      <c r="B135" s="34" t="s">
        <v>13</v>
      </c>
      <c r="C135" s="90"/>
      <c r="D135" s="96"/>
      <c r="E135" s="93"/>
      <c r="F135" s="77"/>
      <c r="G135" s="116"/>
    </row>
    <row r="136" spans="1:7" x14ac:dyDescent="0.2">
      <c r="A136" s="38">
        <v>1</v>
      </c>
      <c r="B136" s="39" t="s">
        <v>449</v>
      </c>
      <c r="C136" s="91"/>
      <c r="D136" s="97"/>
      <c r="E136" s="94"/>
      <c r="F136" s="78"/>
      <c r="G136" s="86"/>
    </row>
    <row r="137" spans="1:7" s="13" customFormat="1" ht="51.75" customHeight="1" x14ac:dyDescent="0.2">
      <c r="A137" s="35" t="s">
        <v>20</v>
      </c>
      <c r="B137" s="36" t="s">
        <v>475</v>
      </c>
      <c r="C137" s="100">
        <v>1</v>
      </c>
      <c r="D137" s="98" t="s">
        <v>138</v>
      </c>
      <c r="E137" s="136"/>
      <c r="F137" s="79"/>
      <c r="G137" s="85">
        <f t="shared" ref="G137:G141" si="15">SUMPRODUCT(E137:F137)*C137</f>
        <v>0</v>
      </c>
    </row>
    <row r="138" spans="1:7" s="13" customFormat="1" ht="25.5" x14ac:dyDescent="0.2">
      <c r="A138" s="35" t="s">
        <v>21</v>
      </c>
      <c r="B138" s="36" t="s">
        <v>450</v>
      </c>
      <c r="C138" s="100">
        <v>5</v>
      </c>
      <c r="D138" s="98" t="s">
        <v>138</v>
      </c>
      <c r="E138" s="95" t="s">
        <v>134</v>
      </c>
      <c r="F138" s="79"/>
      <c r="G138" s="85">
        <f t="shared" si="15"/>
        <v>0</v>
      </c>
    </row>
    <row r="139" spans="1:7" s="13" customFormat="1" ht="25.5" x14ac:dyDescent="0.2">
      <c r="A139" s="35" t="s">
        <v>68</v>
      </c>
      <c r="B139" s="36" t="s">
        <v>451</v>
      </c>
      <c r="C139" s="100">
        <v>60</v>
      </c>
      <c r="D139" s="98" t="s">
        <v>123</v>
      </c>
      <c r="E139" s="136"/>
      <c r="F139" s="79"/>
      <c r="G139" s="85">
        <f t="shared" si="15"/>
        <v>0</v>
      </c>
    </row>
    <row r="140" spans="1:7" s="13" customFormat="1" x14ac:dyDescent="0.2">
      <c r="A140" s="35" t="s">
        <v>69</v>
      </c>
      <c r="B140" s="36" t="s">
        <v>452</v>
      </c>
      <c r="C140" s="100">
        <v>25</v>
      </c>
      <c r="D140" s="98" t="s">
        <v>76</v>
      </c>
      <c r="E140" s="136"/>
      <c r="F140" s="79"/>
      <c r="G140" s="85">
        <f t="shared" si="15"/>
        <v>0</v>
      </c>
    </row>
    <row r="141" spans="1:7" s="13" customFormat="1" ht="25.5" x14ac:dyDescent="0.2">
      <c r="A141" s="35" t="s">
        <v>70</v>
      </c>
      <c r="B141" s="36" t="s">
        <v>124</v>
      </c>
      <c r="C141" s="100">
        <v>1</v>
      </c>
      <c r="D141" s="98" t="s">
        <v>138</v>
      </c>
      <c r="E141" s="136"/>
      <c r="F141" s="79"/>
      <c r="G141" s="85">
        <f t="shared" si="15"/>
        <v>0</v>
      </c>
    </row>
    <row r="142" spans="1:7" x14ac:dyDescent="0.2">
      <c r="A142" s="38">
        <v>2</v>
      </c>
      <c r="B142" s="39" t="s">
        <v>453</v>
      </c>
      <c r="C142" s="91"/>
      <c r="D142" s="97"/>
      <c r="E142" s="94"/>
      <c r="F142" s="78"/>
      <c r="G142" s="86"/>
    </row>
    <row r="143" spans="1:7" s="13" customFormat="1" ht="63.75" x14ac:dyDescent="0.2">
      <c r="A143" s="35" t="s">
        <v>63</v>
      </c>
      <c r="B143" s="36" t="s">
        <v>454</v>
      </c>
      <c r="C143" s="100">
        <v>15</v>
      </c>
      <c r="D143" s="98" t="s">
        <v>61</v>
      </c>
      <c r="E143" s="136"/>
      <c r="F143" s="79"/>
      <c r="G143" s="85">
        <f>SUMPRODUCT(E143:F143)*C143</f>
        <v>0</v>
      </c>
    </row>
    <row r="144" spans="1:7" x14ac:dyDescent="0.2">
      <c r="A144" s="123"/>
      <c r="B144" s="139" t="s">
        <v>17</v>
      </c>
      <c r="C144" s="139"/>
      <c r="D144" s="140"/>
      <c r="E144" s="119">
        <f>SUMPRODUCT(E137:E143,$C137:$C143)</f>
        <v>0</v>
      </c>
      <c r="F144" s="120">
        <f>SUMPRODUCT(F137:F143,$C137:$C143)</f>
        <v>0</v>
      </c>
      <c r="G144" s="121">
        <f>SUM(G137:G143)</f>
        <v>0</v>
      </c>
    </row>
    <row r="145" spans="1:7" x14ac:dyDescent="0.2">
      <c r="A145" s="33" t="s">
        <v>14</v>
      </c>
      <c r="B145" s="34" t="s">
        <v>15</v>
      </c>
      <c r="C145" s="115"/>
      <c r="D145" s="96"/>
      <c r="E145" s="93"/>
      <c r="F145" s="77"/>
      <c r="G145" s="116"/>
    </row>
    <row r="146" spans="1:7" x14ac:dyDescent="0.2">
      <c r="A146" s="102">
        <v>1</v>
      </c>
      <c r="B146" s="103" t="s">
        <v>357</v>
      </c>
      <c r="C146" s="117"/>
      <c r="D146" s="110"/>
      <c r="E146" s="95"/>
      <c r="F146" s="104"/>
      <c r="G146" s="37"/>
    </row>
    <row r="147" spans="1:7" s="13" customFormat="1" x14ac:dyDescent="0.2">
      <c r="A147" s="35" t="s">
        <v>20</v>
      </c>
      <c r="B147" s="36" t="s">
        <v>526</v>
      </c>
      <c r="C147" s="100">
        <v>24</v>
      </c>
      <c r="D147" s="98" t="s">
        <v>76</v>
      </c>
      <c r="E147" s="136"/>
      <c r="F147" s="79"/>
      <c r="G147" s="85">
        <f t="shared" ref="G147:G168" si="16">SUM(E147:F147)*C147</f>
        <v>0</v>
      </c>
    </row>
    <row r="148" spans="1:7" s="13" customFormat="1" x14ac:dyDescent="0.2">
      <c r="A148" s="35" t="s">
        <v>21</v>
      </c>
      <c r="B148" s="36" t="s">
        <v>527</v>
      </c>
      <c r="C148" s="100">
        <v>6</v>
      </c>
      <c r="D148" s="98" t="s">
        <v>138</v>
      </c>
      <c r="E148" s="136"/>
      <c r="F148" s="79"/>
      <c r="G148" s="85">
        <f t="shared" si="16"/>
        <v>0</v>
      </c>
    </row>
    <row r="149" spans="1:7" s="13" customFormat="1" x14ac:dyDescent="0.2">
      <c r="A149" s="35" t="s">
        <v>68</v>
      </c>
      <c r="B149" s="36" t="s">
        <v>528</v>
      </c>
      <c r="C149" s="100">
        <v>6</v>
      </c>
      <c r="D149" s="98" t="s">
        <v>76</v>
      </c>
      <c r="E149" s="136"/>
      <c r="F149" s="79"/>
      <c r="G149" s="85">
        <f t="shared" si="16"/>
        <v>0</v>
      </c>
    </row>
    <row r="150" spans="1:7" s="13" customFormat="1" x14ac:dyDescent="0.2">
      <c r="A150" s="35" t="s">
        <v>69</v>
      </c>
      <c r="B150" s="36" t="s">
        <v>212</v>
      </c>
      <c r="C150" s="100">
        <v>8</v>
      </c>
      <c r="D150" s="98" t="s">
        <v>138</v>
      </c>
      <c r="E150" s="136"/>
      <c r="F150" s="79"/>
      <c r="G150" s="85">
        <f t="shared" si="16"/>
        <v>0</v>
      </c>
    </row>
    <row r="151" spans="1:7" s="13" customFormat="1" ht="25.5" x14ac:dyDescent="0.2">
      <c r="A151" s="35" t="s">
        <v>70</v>
      </c>
      <c r="B151" s="36" t="s">
        <v>358</v>
      </c>
      <c r="C151" s="100">
        <v>1000</v>
      </c>
      <c r="D151" s="98" t="s">
        <v>76</v>
      </c>
      <c r="E151" s="136"/>
      <c r="F151" s="79"/>
      <c r="G151" s="85">
        <f t="shared" si="16"/>
        <v>0</v>
      </c>
    </row>
    <row r="152" spans="1:7" s="13" customFormat="1" x14ac:dyDescent="0.2">
      <c r="A152" s="35" t="s">
        <v>71</v>
      </c>
      <c r="B152" s="36" t="s">
        <v>359</v>
      </c>
      <c r="C152" s="100">
        <v>1200</v>
      </c>
      <c r="D152" s="98" t="s">
        <v>76</v>
      </c>
      <c r="E152" s="136"/>
      <c r="F152" s="79"/>
      <c r="G152" s="85">
        <f t="shared" si="16"/>
        <v>0</v>
      </c>
    </row>
    <row r="153" spans="1:7" s="13" customFormat="1" x14ac:dyDescent="0.2">
      <c r="A153" s="35" t="s">
        <v>72</v>
      </c>
      <c r="B153" s="36" t="s">
        <v>207</v>
      </c>
      <c r="C153" s="100">
        <v>30</v>
      </c>
      <c r="D153" s="98" t="s">
        <v>76</v>
      </c>
      <c r="E153" s="136"/>
      <c r="F153" s="79"/>
      <c r="G153" s="85">
        <f t="shared" si="16"/>
        <v>0</v>
      </c>
    </row>
    <row r="154" spans="1:7" s="13" customFormat="1" x14ac:dyDescent="0.2">
      <c r="A154" s="35" t="s">
        <v>88</v>
      </c>
      <c r="B154" s="36" t="s">
        <v>208</v>
      </c>
      <c r="C154" s="100">
        <v>10</v>
      </c>
      <c r="D154" s="98" t="s">
        <v>138</v>
      </c>
      <c r="E154" s="136"/>
      <c r="F154" s="79"/>
      <c r="G154" s="85">
        <f t="shared" si="16"/>
        <v>0</v>
      </c>
    </row>
    <row r="155" spans="1:7" s="13" customFormat="1" ht="51" x14ac:dyDescent="0.2">
      <c r="A155" s="35" t="s">
        <v>89</v>
      </c>
      <c r="B155" s="36" t="s">
        <v>476</v>
      </c>
      <c r="C155" s="100">
        <v>12</v>
      </c>
      <c r="D155" s="98" t="s">
        <v>138</v>
      </c>
      <c r="E155" s="136"/>
      <c r="F155" s="79"/>
      <c r="G155" s="85">
        <f t="shared" si="16"/>
        <v>0</v>
      </c>
    </row>
    <row r="156" spans="1:7" s="13" customFormat="1" ht="51" x14ac:dyDescent="0.2">
      <c r="A156" s="35" t="s">
        <v>90</v>
      </c>
      <c r="B156" s="36" t="s">
        <v>477</v>
      </c>
      <c r="C156" s="100">
        <v>6</v>
      </c>
      <c r="D156" s="98" t="s">
        <v>138</v>
      </c>
      <c r="E156" s="136"/>
      <c r="F156" s="79"/>
      <c r="G156" s="85">
        <f t="shared" si="16"/>
        <v>0</v>
      </c>
    </row>
    <row r="157" spans="1:7" s="13" customFormat="1" ht="51" x14ac:dyDescent="0.2">
      <c r="A157" s="35" t="s">
        <v>91</v>
      </c>
      <c r="B157" s="36" t="s">
        <v>478</v>
      </c>
      <c r="C157" s="100">
        <v>7</v>
      </c>
      <c r="D157" s="98" t="s">
        <v>138</v>
      </c>
      <c r="E157" s="136"/>
      <c r="F157" s="79"/>
      <c r="G157" s="85">
        <f t="shared" si="16"/>
        <v>0</v>
      </c>
    </row>
    <row r="158" spans="1:7" s="13" customFormat="1" ht="51" x14ac:dyDescent="0.2">
      <c r="A158" s="35" t="s">
        <v>92</v>
      </c>
      <c r="B158" s="36" t="s">
        <v>479</v>
      </c>
      <c r="C158" s="100">
        <v>1</v>
      </c>
      <c r="D158" s="98" t="s">
        <v>138</v>
      </c>
      <c r="E158" s="136"/>
      <c r="F158" s="79"/>
      <c r="G158" s="85">
        <f t="shared" si="16"/>
        <v>0</v>
      </c>
    </row>
    <row r="159" spans="1:7" s="13" customFormat="1" ht="51" x14ac:dyDescent="0.2">
      <c r="A159" s="35" t="s">
        <v>93</v>
      </c>
      <c r="B159" s="36" t="s">
        <v>480</v>
      </c>
      <c r="C159" s="100">
        <v>2</v>
      </c>
      <c r="D159" s="98" t="s">
        <v>138</v>
      </c>
      <c r="E159" s="136"/>
      <c r="F159" s="79"/>
      <c r="G159" s="85">
        <f t="shared" si="16"/>
        <v>0</v>
      </c>
    </row>
    <row r="160" spans="1:7" s="13" customFormat="1" ht="51" x14ac:dyDescent="0.2">
      <c r="A160" s="35" t="s">
        <v>94</v>
      </c>
      <c r="B160" s="36" t="s">
        <v>481</v>
      </c>
      <c r="C160" s="100">
        <v>6</v>
      </c>
      <c r="D160" s="98" t="s">
        <v>138</v>
      </c>
      <c r="E160" s="136"/>
      <c r="F160" s="79"/>
      <c r="G160" s="85">
        <f t="shared" si="16"/>
        <v>0</v>
      </c>
    </row>
    <row r="161" spans="1:7" s="13" customFormat="1" x14ac:dyDescent="0.2">
      <c r="A161" s="35" t="s">
        <v>95</v>
      </c>
      <c r="B161" s="36" t="s">
        <v>360</v>
      </c>
      <c r="C161" s="100">
        <v>6</v>
      </c>
      <c r="D161" s="98" t="s">
        <v>138</v>
      </c>
      <c r="E161" s="136"/>
      <c r="F161" s="79"/>
      <c r="G161" s="85">
        <f t="shared" si="16"/>
        <v>0</v>
      </c>
    </row>
    <row r="162" spans="1:7" s="13" customFormat="1" x14ac:dyDescent="0.2">
      <c r="A162" s="35" t="s">
        <v>96</v>
      </c>
      <c r="B162" s="36" t="s">
        <v>361</v>
      </c>
      <c r="C162" s="100">
        <v>6</v>
      </c>
      <c r="D162" s="98" t="s">
        <v>138</v>
      </c>
      <c r="E162" s="136"/>
      <c r="F162" s="79"/>
      <c r="G162" s="85">
        <f t="shared" si="16"/>
        <v>0</v>
      </c>
    </row>
    <row r="163" spans="1:7" s="13" customFormat="1" x14ac:dyDescent="0.2">
      <c r="A163" s="35" t="s">
        <v>250</v>
      </c>
      <c r="B163" s="36" t="s">
        <v>362</v>
      </c>
      <c r="C163" s="100">
        <v>20</v>
      </c>
      <c r="D163" s="98" t="s">
        <v>76</v>
      </c>
      <c r="E163" s="136"/>
      <c r="F163" s="79"/>
      <c r="G163" s="85">
        <f t="shared" si="16"/>
        <v>0</v>
      </c>
    </row>
    <row r="164" spans="1:7" s="13" customFormat="1" x14ac:dyDescent="0.2">
      <c r="A164" s="35" t="s">
        <v>251</v>
      </c>
      <c r="B164" s="36" t="s">
        <v>363</v>
      </c>
      <c r="C164" s="100">
        <v>6</v>
      </c>
      <c r="D164" s="98" t="s">
        <v>138</v>
      </c>
      <c r="E164" s="136"/>
      <c r="F164" s="79"/>
      <c r="G164" s="85">
        <f t="shared" si="16"/>
        <v>0</v>
      </c>
    </row>
    <row r="165" spans="1:7" s="13" customFormat="1" x14ac:dyDescent="0.2">
      <c r="A165" s="35" t="s">
        <v>252</v>
      </c>
      <c r="B165" s="36" t="s">
        <v>210</v>
      </c>
      <c r="C165" s="100">
        <v>30</v>
      </c>
      <c r="D165" s="98" t="s">
        <v>76</v>
      </c>
      <c r="E165" s="136"/>
      <c r="F165" s="79"/>
      <c r="G165" s="85">
        <f t="shared" ref="G165:G166" si="17">SUM(E165:F165)*C165</f>
        <v>0</v>
      </c>
    </row>
    <row r="166" spans="1:7" s="13" customFormat="1" x14ac:dyDescent="0.2">
      <c r="A166" s="35" t="s">
        <v>364</v>
      </c>
      <c r="B166" s="36" t="s">
        <v>482</v>
      </c>
      <c r="C166" s="100">
        <v>14</v>
      </c>
      <c r="D166" s="98" t="s">
        <v>138</v>
      </c>
      <c r="E166" s="136"/>
      <c r="F166" s="79"/>
      <c r="G166" s="85">
        <f t="shared" si="17"/>
        <v>0</v>
      </c>
    </row>
    <row r="167" spans="1:7" s="13" customFormat="1" x14ac:dyDescent="0.2">
      <c r="A167" s="35" t="s">
        <v>365</v>
      </c>
      <c r="B167" s="36" t="s">
        <v>230</v>
      </c>
      <c r="C167" s="100">
        <v>6</v>
      </c>
      <c r="D167" s="98" t="s">
        <v>138</v>
      </c>
      <c r="E167" s="136"/>
      <c r="F167" s="79"/>
      <c r="G167" s="85">
        <f t="shared" si="16"/>
        <v>0</v>
      </c>
    </row>
    <row r="168" spans="1:7" s="13" customFormat="1" x14ac:dyDescent="0.2">
      <c r="A168" s="35" t="s">
        <v>366</v>
      </c>
      <c r="B168" s="36" t="s">
        <v>367</v>
      </c>
      <c r="C168" s="100">
        <v>10</v>
      </c>
      <c r="D168" s="98" t="s">
        <v>76</v>
      </c>
      <c r="E168" s="136"/>
      <c r="F168" s="79"/>
      <c r="G168" s="85">
        <f t="shared" si="16"/>
        <v>0</v>
      </c>
    </row>
    <row r="169" spans="1:7" x14ac:dyDescent="0.2">
      <c r="A169" s="38">
        <v>2</v>
      </c>
      <c r="B169" s="39" t="s">
        <v>368</v>
      </c>
      <c r="C169" s="91"/>
      <c r="D169" s="97"/>
      <c r="E169" s="94"/>
      <c r="F169" s="78"/>
      <c r="G169" s="86"/>
    </row>
    <row r="170" spans="1:7" s="13" customFormat="1" ht="25.5" x14ac:dyDescent="0.2">
      <c r="A170" s="35" t="s">
        <v>63</v>
      </c>
      <c r="B170" s="36" t="s">
        <v>358</v>
      </c>
      <c r="C170" s="100">
        <v>400</v>
      </c>
      <c r="D170" s="98" t="s">
        <v>76</v>
      </c>
      <c r="E170" s="136"/>
      <c r="F170" s="79"/>
      <c r="G170" s="85">
        <f>SUM(E170:F170)*C170</f>
        <v>0</v>
      </c>
    </row>
    <row r="171" spans="1:7" s="13" customFormat="1" ht="25.5" x14ac:dyDescent="0.2">
      <c r="A171" s="35" t="s">
        <v>64</v>
      </c>
      <c r="B171" s="36" t="s">
        <v>369</v>
      </c>
      <c r="C171" s="100">
        <v>1</v>
      </c>
      <c r="D171" s="98" t="s">
        <v>138</v>
      </c>
      <c r="E171" s="136"/>
      <c r="F171" s="79"/>
      <c r="G171" s="85">
        <f t="shared" ref="G171:G188" si="18">SUM(E171:F171)*C171</f>
        <v>0</v>
      </c>
    </row>
    <row r="172" spans="1:7" s="13" customFormat="1" x14ac:dyDescent="0.2">
      <c r="A172" s="35" t="s">
        <v>73</v>
      </c>
      <c r="B172" s="36" t="s">
        <v>359</v>
      </c>
      <c r="C172" s="100">
        <v>300</v>
      </c>
      <c r="D172" s="98" t="s">
        <v>76</v>
      </c>
      <c r="E172" s="136"/>
      <c r="F172" s="79"/>
      <c r="G172" s="85">
        <f t="shared" si="18"/>
        <v>0</v>
      </c>
    </row>
    <row r="173" spans="1:7" s="13" customFormat="1" x14ac:dyDescent="0.2">
      <c r="A173" s="35" t="s">
        <v>74</v>
      </c>
      <c r="B173" s="36" t="s">
        <v>207</v>
      </c>
      <c r="C173" s="100">
        <v>6</v>
      </c>
      <c r="D173" s="98" t="s">
        <v>76</v>
      </c>
      <c r="E173" s="136"/>
      <c r="F173" s="79"/>
      <c r="G173" s="85">
        <f t="shared" si="18"/>
        <v>0</v>
      </c>
    </row>
    <row r="174" spans="1:7" s="13" customFormat="1" x14ac:dyDescent="0.2">
      <c r="A174" s="35" t="s">
        <v>75</v>
      </c>
      <c r="B174" s="36" t="s">
        <v>212</v>
      </c>
      <c r="C174" s="100">
        <v>2</v>
      </c>
      <c r="D174" s="98" t="s">
        <v>138</v>
      </c>
      <c r="E174" s="136"/>
      <c r="F174" s="79"/>
      <c r="G174" s="85">
        <f t="shared" si="18"/>
        <v>0</v>
      </c>
    </row>
    <row r="175" spans="1:7" s="13" customFormat="1" x14ac:dyDescent="0.2">
      <c r="A175" s="35" t="s">
        <v>97</v>
      </c>
      <c r="B175" s="36" t="s">
        <v>209</v>
      </c>
      <c r="C175" s="100">
        <v>2</v>
      </c>
      <c r="D175" s="98" t="s">
        <v>138</v>
      </c>
      <c r="E175" s="136"/>
      <c r="F175" s="79"/>
      <c r="G175" s="85">
        <f t="shared" si="18"/>
        <v>0</v>
      </c>
    </row>
    <row r="176" spans="1:7" s="13" customFormat="1" x14ac:dyDescent="0.2">
      <c r="A176" s="35" t="s">
        <v>98</v>
      </c>
      <c r="B176" s="36" t="s">
        <v>230</v>
      </c>
      <c r="C176" s="100">
        <v>2</v>
      </c>
      <c r="D176" s="98" t="s">
        <v>138</v>
      </c>
      <c r="E176" s="136"/>
      <c r="F176" s="79"/>
      <c r="G176" s="85">
        <f t="shared" si="18"/>
        <v>0</v>
      </c>
    </row>
    <row r="177" spans="1:7" s="13" customFormat="1" ht="38.25" x14ac:dyDescent="0.2">
      <c r="A177" s="35" t="s">
        <v>99</v>
      </c>
      <c r="B177" s="36" t="s">
        <v>483</v>
      </c>
      <c r="C177" s="100">
        <v>1</v>
      </c>
      <c r="D177" s="98" t="s">
        <v>138</v>
      </c>
      <c r="E177" s="136"/>
      <c r="F177" s="79"/>
      <c r="G177" s="85">
        <f t="shared" si="18"/>
        <v>0</v>
      </c>
    </row>
    <row r="178" spans="1:7" s="13" customFormat="1" ht="38.25" x14ac:dyDescent="0.2">
      <c r="A178" s="35" t="s">
        <v>100</v>
      </c>
      <c r="B178" s="36" t="s">
        <v>484</v>
      </c>
      <c r="C178" s="100">
        <v>1</v>
      </c>
      <c r="D178" s="98" t="s">
        <v>138</v>
      </c>
      <c r="E178" s="136"/>
      <c r="F178" s="79"/>
      <c r="G178" s="85">
        <f t="shared" si="18"/>
        <v>0</v>
      </c>
    </row>
    <row r="179" spans="1:7" s="13" customFormat="1" ht="25.5" x14ac:dyDescent="0.2">
      <c r="A179" s="35" t="s">
        <v>253</v>
      </c>
      <c r="B179" s="36" t="s">
        <v>485</v>
      </c>
      <c r="C179" s="100">
        <v>1</v>
      </c>
      <c r="D179" s="98" t="s">
        <v>138</v>
      </c>
      <c r="E179" s="136"/>
      <c r="F179" s="79"/>
      <c r="G179" s="85">
        <f t="shared" si="18"/>
        <v>0</v>
      </c>
    </row>
    <row r="180" spans="1:7" s="13" customFormat="1" ht="25.5" x14ac:dyDescent="0.2">
      <c r="A180" s="35" t="s">
        <v>254</v>
      </c>
      <c r="B180" s="36" t="s">
        <v>486</v>
      </c>
      <c r="C180" s="100">
        <v>1</v>
      </c>
      <c r="D180" s="98" t="s">
        <v>138</v>
      </c>
      <c r="E180" s="136"/>
      <c r="F180" s="79"/>
      <c r="G180" s="85">
        <f t="shared" si="18"/>
        <v>0</v>
      </c>
    </row>
    <row r="181" spans="1:7" s="13" customFormat="1" ht="25.5" x14ac:dyDescent="0.2">
      <c r="A181" s="35" t="s">
        <v>199</v>
      </c>
      <c r="B181" s="36" t="s">
        <v>487</v>
      </c>
      <c r="C181" s="100">
        <v>10</v>
      </c>
      <c r="D181" s="98" t="s">
        <v>138</v>
      </c>
      <c r="E181" s="95" t="s">
        <v>134</v>
      </c>
      <c r="F181" s="79"/>
      <c r="G181" s="85">
        <f t="shared" si="18"/>
        <v>0</v>
      </c>
    </row>
    <row r="182" spans="1:7" s="13" customFormat="1" x14ac:dyDescent="0.2">
      <c r="A182" s="35" t="s">
        <v>200</v>
      </c>
      <c r="B182" s="36" t="s">
        <v>370</v>
      </c>
      <c r="C182" s="100">
        <v>5</v>
      </c>
      <c r="D182" s="98" t="s">
        <v>76</v>
      </c>
      <c r="E182" s="136"/>
      <c r="F182" s="79"/>
      <c r="G182" s="85">
        <f t="shared" si="18"/>
        <v>0</v>
      </c>
    </row>
    <row r="183" spans="1:7" s="13" customFormat="1" ht="25.5" x14ac:dyDescent="0.2">
      <c r="A183" s="35" t="s">
        <v>201</v>
      </c>
      <c r="B183" s="36" t="s">
        <v>427</v>
      </c>
      <c r="C183" s="100">
        <v>2</v>
      </c>
      <c r="D183" s="98" t="s">
        <v>138</v>
      </c>
      <c r="E183" s="136"/>
      <c r="F183" s="79"/>
      <c r="G183" s="85">
        <f t="shared" si="18"/>
        <v>0</v>
      </c>
    </row>
    <row r="184" spans="1:7" s="13" customFormat="1" x14ac:dyDescent="0.2">
      <c r="A184" s="35" t="s">
        <v>202</v>
      </c>
      <c r="B184" s="36" t="s">
        <v>371</v>
      </c>
      <c r="C184" s="100">
        <v>2</v>
      </c>
      <c r="D184" s="98" t="s">
        <v>138</v>
      </c>
      <c r="E184" s="136"/>
      <c r="F184" s="79"/>
      <c r="G184" s="85">
        <f t="shared" si="18"/>
        <v>0</v>
      </c>
    </row>
    <row r="185" spans="1:7" s="13" customFormat="1" x14ac:dyDescent="0.2">
      <c r="A185" s="35" t="s">
        <v>203</v>
      </c>
      <c r="B185" s="36" t="s">
        <v>210</v>
      </c>
      <c r="C185" s="100">
        <v>30</v>
      </c>
      <c r="D185" s="98" t="s">
        <v>76</v>
      </c>
      <c r="E185" s="136"/>
      <c r="F185" s="79"/>
      <c r="G185" s="85">
        <f t="shared" si="18"/>
        <v>0</v>
      </c>
    </row>
    <row r="186" spans="1:7" s="13" customFormat="1" x14ac:dyDescent="0.2">
      <c r="A186" s="35" t="s">
        <v>204</v>
      </c>
      <c r="B186" s="36" t="s">
        <v>482</v>
      </c>
      <c r="C186" s="100">
        <v>14</v>
      </c>
      <c r="D186" s="98" t="s">
        <v>138</v>
      </c>
      <c r="E186" s="136"/>
      <c r="F186" s="79"/>
      <c r="G186" s="85">
        <f t="shared" si="18"/>
        <v>0</v>
      </c>
    </row>
    <row r="187" spans="1:7" s="13" customFormat="1" x14ac:dyDescent="0.2">
      <c r="A187" s="35" t="s">
        <v>205</v>
      </c>
      <c r="B187" s="36" t="s">
        <v>420</v>
      </c>
      <c r="C187" s="100">
        <v>2</v>
      </c>
      <c r="D187" s="98" t="s">
        <v>138</v>
      </c>
      <c r="E187" s="136"/>
      <c r="F187" s="79"/>
      <c r="G187" s="85">
        <f t="shared" si="18"/>
        <v>0</v>
      </c>
    </row>
    <row r="188" spans="1:7" s="13" customFormat="1" x14ac:dyDescent="0.2">
      <c r="A188" s="35" t="s">
        <v>206</v>
      </c>
      <c r="B188" s="36" t="s">
        <v>372</v>
      </c>
      <c r="C188" s="100">
        <v>4</v>
      </c>
      <c r="D188" s="98" t="s">
        <v>138</v>
      </c>
      <c r="E188" s="95" t="s">
        <v>134</v>
      </c>
      <c r="F188" s="79"/>
      <c r="G188" s="85">
        <f t="shared" si="18"/>
        <v>0</v>
      </c>
    </row>
    <row r="189" spans="1:7" x14ac:dyDescent="0.2">
      <c r="A189" s="38">
        <v>3</v>
      </c>
      <c r="B189" s="39" t="s">
        <v>455</v>
      </c>
      <c r="C189" s="91"/>
      <c r="D189" s="97"/>
      <c r="E189" s="94"/>
      <c r="F189" s="78"/>
      <c r="G189" s="86"/>
    </row>
    <row r="190" spans="1:7" s="13" customFormat="1" ht="25.5" x14ac:dyDescent="0.2">
      <c r="A190" s="35" t="s">
        <v>77</v>
      </c>
      <c r="B190" s="36" t="s">
        <v>358</v>
      </c>
      <c r="C190" s="100">
        <v>200</v>
      </c>
      <c r="D190" s="98" t="s">
        <v>76</v>
      </c>
      <c r="E190" s="136"/>
      <c r="F190" s="79"/>
      <c r="G190" s="85">
        <f>SUM(E190:F190)*C190</f>
        <v>0</v>
      </c>
    </row>
    <row r="191" spans="1:7" s="13" customFormat="1" ht="25.5" x14ac:dyDescent="0.2">
      <c r="A191" s="35" t="s">
        <v>101</v>
      </c>
      <c r="B191" s="36" t="s">
        <v>373</v>
      </c>
      <c r="C191" s="100">
        <v>1</v>
      </c>
      <c r="D191" s="98" t="s">
        <v>138</v>
      </c>
      <c r="E191" s="136"/>
      <c r="F191" s="79"/>
      <c r="G191" s="85">
        <f t="shared" ref="G191:G199" si="19">SUM(E191:F191)*C191</f>
        <v>0</v>
      </c>
    </row>
    <row r="192" spans="1:7" s="13" customFormat="1" x14ac:dyDescent="0.2">
      <c r="A192" s="35" t="s">
        <v>102</v>
      </c>
      <c r="B192" s="36" t="s">
        <v>359</v>
      </c>
      <c r="C192" s="100">
        <v>60</v>
      </c>
      <c r="D192" s="98" t="s">
        <v>76</v>
      </c>
      <c r="E192" s="136"/>
      <c r="F192" s="79"/>
      <c r="G192" s="85">
        <f t="shared" si="19"/>
        <v>0</v>
      </c>
    </row>
    <row r="193" spans="1:7" s="13" customFormat="1" x14ac:dyDescent="0.2">
      <c r="A193" s="35" t="s">
        <v>103</v>
      </c>
      <c r="B193" s="36" t="s">
        <v>374</v>
      </c>
      <c r="C193" s="100">
        <v>8</v>
      </c>
      <c r="D193" s="98" t="s">
        <v>76</v>
      </c>
      <c r="E193" s="136"/>
      <c r="F193" s="79"/>
      <c r="G193" s="85">
        <f t="shared" si="19"/>
        <v>0</v>
      </c>
    </row>
    <row r="194" spans="1:7" s="13" customFormat="1" ht="25.5" x14ac:dyDescent="0.2">
      <c r="A194" s="35" t="s">
        <v>104</v>
      </c>
      <c r="B194" s="36" t="s">
        <v>375</v>
      </c>
      <c r="C194" s="100">
        <v>1</v>
      </c>
      <c r="D194" s="98" t="s">
        <v>138</v>
      </c>
      <c r="E194" s="136"/>
      <c r="F194" s="79"/>
      <c r="G194" s="85">
        <f t="shared" si="19"/>
        <v>0</v>
      </c>
    </row>
    <row r="195" spans="1:7" s="13" customFormat="1" x14ac:dyDescent="0.2">
      <c r="A195" s="35" t="s">
        <v>105</v>
      </c>
      <c r="B195" s="36" t="s">
        <v>376</v>
      </c>
      <c r="C195" s="100">
        <v>1</v>
      </c>
      <c r="D195" s="98" t="s">
        <v>138</v>
      </c>
      <c r="E195" s="136"/>
      <c r="F195" s="79"/>
      <c r="G195" s="85">
        <f t="shared" si="19"/>
        <v>0</v>
      </c>
    </row>
    <row r="196" spans="1:7" s="13" customFormat="1" x14ac:dyDescent="0.2">
      <c r="A196" s="35" t="s">
        <v>106</v>
      </c>
      <c r="B196" s="36" t="s">
        <v>420</v>
      </c>
      <c r="C196" s="100">
        <v>1</v>
      </c>
      <c r="D196" s="98" t="s">
        <v>138</v>
      </c>
      <c r="E196" s="136"/>
      <c r="F196" s="79"/>
      <c r="G196" s="85">
        <f>SUM(E196:F196)*C196</f>
        <v>0</v>
      </c>
    </row>
    <row r="197" spans="1:7" s="13" customFormat="1" x14ac:dyDescent="0.2">
      <c r="A197" s="35" t="s">
        <v>107</v>
      </c>
      <c r="B197" s="36" t="s">
        <v>419</v>
      </c>
      <c r="C197" s="100">
        <v>1</v>
      </c>
      <c r="D197" s="98" t="s">
        <v>138</v>
      </c>
      <c r="E197" s="136"/>
      <c r="F197" s="79"/>
      <c r="G197" s="85">
        <f t="shared" si="19"/>
        <v>0</v>
      </c>
    </row>
    <row r="198" spans="1:7" s="13" customFormat="1" x14ac:dyDescent="0.2">
      <c r="A198" s="35" t="s">
        <v>108</v>
      </c>
      <c r="B198" s="36" t="s">
        <v>210</v>
      </c>
      <c r="C198" s="100">
        <v>30</v>
      </c>
      <c r="D198" s="98" t="s">
        <v>76</v>
      </c>
      <c r="E198" s="136"/>
      <c r="F198" s="79"/>
      <c r="G198" s="85">
        <f t="shared" si="19"/>
        <v>0</v>
      </c>
    </row>
    <row r="199" spans="1:7" s="13" customFormat="1" x14ac:dyDescent="0.2">
      <c r="A199" s="35" t="s">
        <v>109</v>
      </c>
      <c r="B199" s="36" t="s">
        <v>482</v>
      </c>
      <c r="C199" s="100">
        <v>14</v>
      </c>
      <c r="D199" s="98" t="s">
        <v>138</v>
      </c>
      <c r="E199" s="136"/>
      <c r="F199" s="79"/>
      <c r="G199" s="85">
        <f t="shared" si="19"/>
        <v>0</v>
      </c>
    </row>
    <row r="200" spans="1:7" x14ac:dyDescent="0.2">
      <c r="A200" s="38">
        <v>4</v>
      </c>
      <c r="B200" s="39" t="s">
        <v>377</v>
      </c>
      <c r="C200" s="91"/>
      <c r="D200" s="97"/>
      <c r="E200" s="94"/>
      <c r="F200" s="78"/>
      <c r="G200" s="86"/>
    </row>
    <row r="201" spans="1:7" s="13" customFormat="1" ht="25.5" x14ac:dyDescent="0.2">
      <c r="A201" s="35" t="s">
        <v>66</v>
      </c>
      <c r="B201" s="36" t="s">
        <v>378</v>
      </c>
      <c r="C201" s="100">
        <v>40</v>
      </c>
      <c r="D201" s="98" t="s">
        <v>76</v>
      </c>
      <c r="E201" s="136"/>
      <c r="F201" s="79"/>
      <c r="G201" s="85">
        <f>SUM(E201,F201)*C201</f>
        <v>0</v>
      </c>
    </row>
    <row r="202" spans="1:7" s="13" customFormat="1" ht="38.25" x14ac:dyDescent="0.2">
      <c r="A202" s="35" t="s">
        <v>67</v>
      </c>
      <c r="B202" s="36" t="s">
        <v>379</v>
      </c>
      <c r="C202" s="100">
        <v>18</v>
      </c>
      <c r="D202" s="98" t="s">
        <v>138</v>
      </c>
      <c r="E202" s="136"/>
      <c r="F202" s="79"/>
      <c r="G202" s="85">
        <f t="shared" ref="G202:G207" si="20">SUM(E202,F202)*C202</f>
        <v>0</v>
      </c>
    </row>
    <row r="203" spans="1:7" s="13" customFormat="1" ht="25.5" x14ac:dyDescent="0.2">
      <c r="A203" s="35" t="s">
        <v>213</v>
      </c>
      <c r="B203" s="36" t="s">
        <v>488</v>
      </c>
      <c r="C203" s="100">
        <v>1</v>
      </c>
      <c r="D203" s="98" t="s">
        <v>138</v>
      </c>
      <c r="E203" s="136"/>
      <c r="F203" s="79"/>
      <c r="G203" s="85">
        <f t="shared" si="20"/>
        <v>0</v>
      </c>
    </row>
    <row r="204" spans="1:7" s="13" customFormat="1" ht="25.5" x14ac:dyDescent="0.2">
      <c r="A204" s="35" t="s">
        <v>214</v>
      </c>
      <c r="B204" s="36" t="s">
        <v>380</v>
      </c>
      <c r="C204" s="100">
        <v>30</v>
      </c>
      <c r="D204" s="98" t="s">
        <v>76</v>
      </c>
      <c r="E204" s="136"/>
      <c r="F204" s="79"/>
      <c r="G204" s="85">
        <f t="shared" si="20"/>
        <v>0</v>
      </c>
    </row>
    <row r="205" spans="1:7" s="13" customFormat="1" ht="38.25" x14ac:dyDescent="0.2">
      <c r="A205" s="35" t="s">
        <v>215</v>
      </c>
      <c r="B205" s="36" t="s">
        <v>381</v>
      </c>
      <c r="C205" s="100">
        <v>40</v>
      </c>
      <c r="D205" s="98" t="s">
        <v>76</v>
      </c>
      <c r="E205" s="136"/>
      <c r="F205" s="79"/>
      <c r="G205" s="85">
        <f t="shared" si="20"/>
        <v>0</v>
      </c>
    </row>
    <row r="206" spans="1:7" s="13" customFormat="1" x14ac:dyDescent="0.2">
      <c r="A206" s="35" t="s">
        <v>216</v>
      </c>
      <c r="B206" s="36" t="s">
        <v>382</v>
      </c>
      <c r="C206" s="100">
        <v>12</v>
      </c>
      <c r="D206" s="98" t="s">
        <v>138</v>
      </c>
      <c r="E206" s="136"/>
      <c r="F206" s="79"/>
      <c r="G206" s="85">
        <f t="shared" si="20"/>
        <v>0</v>
      </c>
    </row>
    <row r="207" spans="1:7" s="13" customFormat="1" ht="25.5" x14ac:dyDescent="0.2">
      <c r="A207" s="35" t="s">
        <v>217</v>
      </c>
      <c r="B207" s="36" t="s">
        <v>383</v>
      </c>
      <c r="C207" s="100">
        <v>0.2</v>
      </c>
      <c r="D207" s="98" t="s">
        <v>76</v>
      </c>
      <c r="E207" s="136"/>
      <c r="F207" s="79"/>
      <c r="G207" s="85">
        <f t="shared" si="20"/>
        <v>0</v>
      </c>
    </row>
    <row r="208" spans="1:7" x14ac:dyDescent="0.2">
      <c r="A208" s="38">
        <v>5</v>
      </c>
      <c r="B208" s="39" t="s">
        <v>384</v>
      </c>
      <c r="C208" s="91"/>
      <c r="D208" s="97"/>
      <c r="E208" s="94"/>
      <c r="F208" s="78"/>
      <c r="G208" s="86"/>
    </row>
    <row r="209" spans="1:7" s="13" customFormat="1" ht="25.5" x14ac:dyDescent="0.2">
      <c r="A209" s="35" t="s">
        <v>35</v>
      </c>
      <c r="B209" s="36" t="s">
        <v>358</v>
      </c>
      <c r="C209" s="100">
        <v>50</v>
      </c>
      <c r="D209" s="98" t="s">
        <v>76</v>
      </c>
      <c r="E209" s="136"/>
      <c r="F209" s="79"/>
      <c r="G209" s="85">
        <f>SUM(E209:F209)*C209</f>
        <v>0</v>
      </c>
    </row>
    <row r="210" spans="1:7" s="13" customFormat="1" x14ac:dyDescent="0.2">
      <c r="A210" s="35" t="s">
        <v>37</v>
      </c>
      <c r="B210" s="36" t="s">
        <v>359</v>
      </c>
      <c r="C210" s="100">
        <v>60</v>
      </c>
      <c r="D210" s="98" t="s">
        <v>76</v>
      </c>
      <c r="E210" s="136"/>
      <c r="F210" s="79"/>
      <c r="G210" s="85">
        <f t="shared" ref="G210:G217" si="21">SUM(E210:F210)*C210</f>
        <v>0</v>
      </c>
    </row>
    <row r="211" spans="1:7" s="13" customFormat="1" ht="51" x14ac:dyDescent="0.2">
      <c r="A211" s="35" t="s">
        <v>39</v>
      </c>
      <c r="B211" s="36" t="s">
        <v>489</v>
      </c>
      <c r="C211" s="100">
        <v>5</v>
      </c>
      <c r="D211" s="98" t="s">
        <v>138</v>
      </c>
      <c r="E211" s="136"/>
      <c r="F211" s="79"/>
      <c r="G211" s="85">
        <f t="shared" si="21"/>
        <v>0</v>
      </c>
    </row>
    <row r="212" spans="1:7" s="13" customFormat="1" x14ac:dyDescent="0.2">
      <c r="A212" s="35" t="s">
        <v>41</v>
      </c>
      <c r="B212" s="36" t="s">
        <v>425</v>
      </c>
      <c r="C212" s="100">
        <v>2</v>
      </c>
      <c r="D212" s="98" t="s">
        <v>138</v>
      </c>
      <c r="E212" s="136"/>
      <c r="F212" s="79"/>
      <c r="G212" s="85">
        <f t="shared" si="21"/>
        <v>0</v>
      </c>
    </row>
    <row r="213" spans="1:7" s="13" customFormat="1" x14ac:dyDescent="0.2">
      <c r="A213" s="35" t="s">
        <v>142</v>
      </c>
      <c r="B213" s="36" t="s">
        <v>426</v>
      </c>
      <c r="C213" s="100">
        <v>2</v>
      </c>
      <c r="D213" s="98" t="s">
        <v>138</v>
      </c>
      <c r="E213" s="136"/>
      <c r="F213" s="79"/>
      <c r="G213" s="85">
        <f t="shared" si="21"/>
        <v>0</v>
      </c>
    </row>
    <row r="214" spans="1:7" s="13" customFormat="1" x14ac:dyDescent="0.2">
      <c r="A214" s="35" t="s">
        <v>234</v>
      </c>
      <c r="B214" s="36" t="s">
        <v>362</v>
      </c>
      <c r="C214" s="100">
        <v>6</v>
      </c>
      <c r="D214" s="98" t="s">
        <v>76</v>
      </c>
      <c r="E214" s="136"/>
      <c r="F214" s="79"/>
      <c r="G214" s="85">
        <f t="shared" si="21"/>
        <v>0</v>
      </c>
    </row>
    <row r="215" spans="1:7" s="13" customFormat="1" x14ac:dyDescent="0.2">
      <c r="A215" s="35" t="s">
        <v>235</v>
      </c>
      <c r="B215" s="36" t="s">
        <v>363</v>
      </c>
      <c r="C215" s="100">
        <v>6</v>
      </c>
      <c r="D215" s="98" t="s">
        <v>138</v>
      </c>
      <c r="E215" s="136"/>
      <c r="F215" s="79"/>
      <c r="G215" s="85">
        <f t="shared" si="21"/>
        <v>0</v>
      </c>
    </row>
    <row r="216" spans="1:7" s="13" customFormat="1" ht="25.5" x14ac:dyDescent="0.2">
      <c r="A216" s="35" t="s">
        <v>236</v>
      </c>
      <c r="B216" s="36" t="s">
        <v>421</v>
      </c>
      <c r="C216" s="100">
        <v>2</v>
      </c>
      <c r="D216" s="98" t="s">
        <v>138</v>
      </c>
      <c r="E216" s="95" t="s">
        <v>134</v>
      </c>
      <c r="F216" s="79"/>
      <c r="G216" s="85">
        <f t="shared" ref="G216" si="22">SUM(E216:F216)*C216</f>
        <v>0</v>
      </c>
    </row>
    <row r="217" spans="1:7" s="13" customFormat="1" ht="25.5" x14ac:dyDescent="0.2">
      <c r="A217" s="35" t="s">
        <v>237</v>
      </c>
      <c r="B217" s="36" t="s">
        <v>422</v>
      </c>
      <c r="C217" s="100">
        <v>4</v>
      </c>
      <c r="D217" s="98" t="s">
        <v>138</v>
      </c>
      <c r="E217" s="95" t="s">
        <v>134</v>
      </c>
      <c r="F217" s="79"/>
      <c r="G217" s="85">
        <f t="shared" si="21"/>
        <v>0</v>
      </c>
    </row>
    <row r="218" spans="1:7" s="13" customFormat="1" x14ac:dyDescent="0.2">
      <c r="A218" s="35" t="s">
        <v>238</v>
      </c>
      <c r="B218" s="36" t="s">
        <v>367</v>
      </c>
      <c r="C218" s="100">
        <v>4</v>
      </c>
      <c r="D218" s="98" t="s">
        <v>76</v>
      </c>
      <c r="E218" s="136"/>
      <c r="F218" s="79"/>
      <c r="G218" s="85">
        <f>SUM(E218:F218)*C218</f>
        <v>0</v>
      </c>
    </row>
    <row r="219" spans="1:7" x14ac:dyDescent="0.2">
      <c r="A219" s="38">
        <v>6</v>
      </c>
      <c r="B219" s="39" t="s">
        <v>423</v>
      </c>
      <c r="C219" s="91"/>
      <c r="D219" s="97"/>
      <c r="E219" s="94"/>
      <c r="F219" s="78"/>
      <c r="G219" s="86"/>
    </row>
    <row r="220" spans="1:7" s="13" customFormat="1" x14ac:dyDescent="0.2">
      <c r="A220" s="35" t="s">
        <v>78</v>
      </c>
      <c r="B220" s="36" t="s">
        <v>385</v>
      </c>
      <c r="C220" s="100">
        <v>200</v>
      </c>
      <c r="D220" s="98" t="s">
        <v>76</v>
      </c>
      <c r="E220" s="136"/>
      <c r="F220" s="79"/>
      <c r="G220" s="85">
        <f>SUM(E220:F220)*C220</f>
        <v>0</v>
      </c>
    </row>
    <row r="221" spans="1:7" s="13" customFormat="1" x14ac:dyDescent="0.2">
      <c r="A221" s="35" t="s">
        <v>193</v>
      </c>
      <c r="B221" s="36" t="s">
        <v>359</v>
      </c>
      <c r="C221" s="100">
        <v>80</v>
      </c>
      <c r="D221" s="98" t="s">
        <v>76</v>
      </c>
      <c r="E221" s="136"/>
      <c r="F221" s="79"/>
      <c r="G221" s="85">
        <f t="shared" ref="G221:G228" si="23">SUM(E221:F221)*C221</f>
        <v>0</v>
      </c>
    </row>
    <row r="222" spans="1:7" s="13" customFormat="1" x14ac:dyDescent="0.2">
      <c r="A222" s="35" t="s">
        <v>143</v>
      </c>
      <c r="B222" s="36" t="s">
        <v>374</v>
      </c>
      <c r="C222" s="100">
        <v>1</v>
      </c>
      <c r="D222" s="98" t="s">
        <v>76</v>
      </c>
      <c r="E222" s="136"/>
      <c r="F222" s="79"/>
      <c r="G222" s="85">
        <f t="shared" si="23"/>
        <v>0</v>
      </c>
    </row>
    <row r="223" spans="1:7" s="13" customFormat="1" ht="25.5" x14ac:dyDescent="0.2">
      <c r="A223" s="35" t="s">
        <v>239</v>
      </c>
      <c r="B223" s="36" t="s">
        <v>386</v>
      </c>
      <c r="C223" s="100">
        <v>1</v>
      </c>
      <c r="D223" s="98" t="s">
        <v>138</v>
      </c>
      <c r="E223" s="136"/>
      <c r="F223" s="79"/>
      <c r="G223" s="85">
        <f t="shared" si="23"/>
        <v>0</v>
      </c>
    </row>
    <row r="224" spans="1:7" s="13" customFormat="1" x14ac:dyDescent="0.2">
      <c r="A224" s="35" t="s">
        <v>240</v>
      </c>
      <c r="B224" s="36" t="s">
        <v>387</v>
      </c>
      <c r="C224" s="100">
        <v>1</v>
      </c>
      <c r="D224" s="98" t="s">
        <v>138</v>
      </c>
      <c r="E224" s="136"/>
      <c r="F224" s="79"/>
      <c r="G224" s="85">
        <f t="shared" si="23"/>
        <v>0</v>
      </c>
    </row>
    <row r="225" spans="1:7" s="13" customFormat="1" x14ac:dyDescent="0.2">
      <c r="A225" s="35" t="s">
        <v>241</v>
      </c>
      <c r="B225" s="36" t="s">
        <v>210</v>
      </c>
      <c r="C225" s="100">
        <v>20</v>
      </c>
      <c r="D225" s="98" t="s">
        <v>76</v>
      </c>
      <c r="E225" s="136"/>
      <c r="F225" s="79"/>
      <c r="G225" s="85">
        <f t="shared" si="23"/>
        <v>0</v>
      </c>
    </row>
    <row r="226" spans="1:7" s="13" customFormat="1" x14ac:dyDescent="0.2">
      <c r="A226" s="35" t="s">
        <v>242</v>
      </c>
      <c r="B226" s="36" t="s">
        <v>482</v>
      </c>
      <c r="C226" s="100">
        <v>8</v>
      </c>
      <c r="D226" s="98" t="s">
        <v>138</v>
      </c>
      <c r="E226" s="136"/>
      <c r="F226" s="79"/>
      <c r="G226" s="85">
        <f t="shared" si="23"/>
        <v>0</v>
      </c>
    </row>
    <row r="227" spans="1:7" s="13" customFormat="1" x14ac:dyDescent="0.2">
      <c r="A227" s="35" t="s">
        <v>243</v>
      </c>
      <c r="B227" s="36" t="s">
        <v>420</v>
      </c>
      <c r="C227" s="100">
        <v>1</v>
      </c>
      <c r="D227" s="98" t="s">
        <v>138</v>
      </c>
      <c r="E227" s="136"/>
      <c r="F227" s="79"/>
      <c r="G227" s="85">
        <f t="shared" si="23"/>
        <v>0</v>
      </c>
    </row>
    <row r="228" spans="1:7" s="13" customFormat="1" x14ac:dyDescent="0.2">
      <c r="A228" s="35" t="s">
        <v>244</v>
      </c>
      <c r="B228" s="36" t="s">
        <v>388</v>
      </c>
      <c r="C228" s="100">
        <v>1</v>
      </c>
      <c r="D228" s="98" t="s">
        <v>138</v>
      </c>
      <c r="E228" s="136"/>
      <c r="F228" s="79"/>
      <c r="G228" s="85">
        <f t="shared" si="23"/>
        <v>0</v>
      </c>
    </row>
    <row r="229" spans="1:7" x14ac:dyDescent="0.2">
      <c r="A229" s="38">
        <v>7</v>
      </c>
      <c r="B229" s="39" t="s">
        <v>389</v>
      </c>
      <c r="C229" s="91"/>
      <c r="D229" s="97"/>
      <c r="E229" s="94"/>
      <c r="F229" s="78"/>
      <c r="G229" s="86"/>
    </row>
    <row r="230" spans="1:7" s="13" customFormat="1" ht="25.5" x14ac:dyDescent="0.2">
      <c r="A230" s="35" t="s">
        <v>79</v>
      </c>
      <c r="B230" s="36" t="s">
        <v>490</v>
      </c>
      <c r="C230" s="100">
        <v>100</v>
      </c>
      <c r="D230" s="98" t="s">
        <v>76</v>
      </c>
      <c r="E230" s="136"/>
      <c r="F230" s="79"/>
      <c r="G230" s="85">
        <f t="shared" ref="G230:G232" si="24">SUM(E230:F230)*C230</f>
        <v>0</v>
      </c>
    </row>
    <row r="231" spans="1:7" s="13" customFormat="1" ht="25.5" x14ac:dyDescent="0.2">
      <c r="A231" s="35" t="s">
        <v>80</v>
      </c>
      <c r="B231" s="36" t="s">
        <v>390</v>
      </c>
      <c r="C231" s="100">
        <v>10</v>
      </c>
      <c r="D231" s="98" t="s">
        <v>138</v>
      </c>
      <c r="E231" s="136"/>
      <c r="F231" s="79"/>
      <c r="G231" s="85">
        <f t="shared" si="24"/>
        <v>0</v>
      </c>
    </row>
    <row r="232" spans="1:7" s="13" customFormat="1" ht="25.5" x14ac:dyDescent="0.2">
      <c r="A232" s="35" t="s">
        <v>81</v>
      </c>
      <c r="B232" s="36" t="s">
        <v>259</v>
      </c>
      <c r="C232" s="100">
        <v>840</v>
      </c>
      <c r="D232" s="98" t="s">
        <v>76</v>
      </c>
      <c r="E232" s="136"/>
      <c r="F232" s="79"/>
      <c r="G232" s="85">
        <f t="shared" si="24"/>
        <v>0</v>
      </c>
    </row>
    <row r="233" spans="1:7" s="13" customFormat="1" x14ac:dyDescent="0.2">
      <c r="A233" s="35" t="s">
        <v>245</v>
      </c>
      <c r="B233" s="36" t="s">
        <v>391</v>
      </c>
      <c r="C233" s="100">
        <v>15</v>
      </c>
      <c r="D233" s="98" t="s">
        <v>138</v>
      </c>
      <c r="E233" s="136"/>
      <c r="F233" s="79"/>
      <c r="G233" s="85">
        <f>SUM(E233:F233)*C233</f>
        <v>0</v>
      </c>
    </row>
    <row r="234" spans="1:7" s="13" customFormat="1" x14ac:dyDescent="0.2">
      <c r="A234" s="35" t="s">
        <v>246</v>
      </c>
      <c r="B234" s="36" t="s">
        <v>392</v>
      </c>
      <c r="C234" s="100">
        <v>63</v>
      </c>
      <c r="D234" s="98" t="s">
        <v>76</v>
      </c>
      <c r="E234" s="136"/>
      <c r="F234" s="79"/>
      <c r="G234" s="85">
        <f>SUM(E234:F234)*C234</f>
        <v>0</v>
      </c>
    </row>
    <row r="235" spans="1:7" s="13" customFormat="1" ht="25.5" x14ac:dyDescent="0.2">
      <c r="A235" s="35" t="s">
        <v>247</v>
      </c>
      <c r="B235" s="36" t="s">
        <v>393</v>
      </c>
      <c r="C235" s="100">
        <v>7</v>
      </c>
      <c r="D235" s="98" t="s">
        <v>138</v>
      </c>
      <c r="E235" s="136"/>
      <c r="F235" s="79"/>
      <c r="G235" s="85">
        <f>SUM(E235:F235)*C235</f>
        <v>0</v>
      </c>
    </row>
    <row r="236" spans="1:7" s="13" customFormat="1" x14ac:dyDescent="0.2">
      <c r="A236" s="35" t="s">
        <v>248</v>
      </c>
      <c r="B236" s="36" t="s">
        <v>387</v>
      </c>
      <c r="C236" s="100">
        <v>15</v>
      </c>
      <c r="D236" s="98" t="s">
        <v>138</v>
      </c>
      <c r="E236" s="136"/>
      <c r="F236" s="79"/>
      <c r="G236" s="85">
        <f>SUM(E236,F236)*C236</f>
        <v>0</v>
      </c>
    </row>
    <row r="237" spans="1:7" s="13" customFormat="1" x14ac:dyDescent="0.2">
      <c r="A237" s="35" t="s">
        <v>249</v>
      </c>
      <c r="B237" s="36" t="s">
        <v>260</v>
      </c>
      <c r="C237" s="100">
        <v>1</v>
      </c>
      <c r="D237" s="98" t="s">
        <v>138</v>
      </c>
      <c r="E237" s="136"/>
      <c r="F237" s="79"/>
      <c r="G237" s="85">
        <f t="shared" ref="G237" si="25">SUM(E237,F237)*C237</f>
        <v>0</v>
      </c>
    </row>
    <row r="238" spans="1:7" s="13" customFormat="1" x14ac:dyDescent="0.2">
      <c r="A238" s="35" t="s">
        <v>394</v>
      </c>
      <c r="B238" s="36" t="s">
        <v>433</v>
      </c>
      <c r="C238" s="100">
        <v>24</v>
      </c>
      <c r="D238" s="98" t="s">
        <v>76</v>
      </c>
      <c r="E238" s="136"/>
      <c r="F238" s="79"/>
      <c r="G238" s="85">
        <f t="shared" ref="G238:G246" si="26">SUM(E238:F238)*C238</f>
        <v>0</v>
      </c>
    </row>
    <row r="239" spans="1:7" s="13" customFormat="1" x14ac:dyDescent="0.2">
      <c r="A239" s="35" t="s">
        <v>396</v>
      </c>
      <c r="B239" s="36" t="s">
        <v>491</v>
      </c>
      <c r="C239" s="100">
        <v>24</v>
      </c>
      <c r="D239" s="98" t="s">
        <v>76</v>
      </c>
      <c r="E239" s="136"/>
      <c r="F239" s="79"/>
      <c r="G239" s="85">
        <f t="shared" si="26"/>
        <v>0</v>
      </c>
    </row>
    <row r="240" spans="1:7" s="13" customFormat="1" x14ac:dyDescent="0.2">
      <c r="A240" s="35" t="s">
        <v>417</v>
      </c>
      <c r="B240" s="36" t="s">
        <v>436</v>
      </c>
      <c r="C240" s="100">
        <v>12</v>
      </c>
      <c r="D240" s="98" t="s">
        <v>138</v>
      </c>
      <c r="E240" s="136"/>
      <c r="F240" s="79"/>
      <c r="G240" s="85">
        <f t="shared" si="26"/>
        <v>0</v>
      </c>
    </row>
    <row r="241" spans="1:7" s="13" customFormat="1" x14ac:dyDescent="0.2">
      <c r="A241" s="35" t="s">
        <v>444</v>
      </c>
      <c r="B241" s="36" t="s">
        <v>438</v>
      </c>
      <c r="C241" s="100">
        <v>2</v>
      </c>
      <c r="D241" s="98" t="s">
        <v>138</v>
      </c>
      <c r="E241" s="136"/>
      <c r="F241" s="79"/>
      <c r="G241" s="85">
        <f t="shared" si="26"/>
        <v>0</v>
      </c>
    </row>
    <row r="242" spans="1:7" s="13" customFormat="1" x14ac:dyDescent="0.2">
      <c r="A242" s="35" t="s">
        <v>445</v>
      </c>
      <c r="B242" s="36" t="s">
        <v>439</v>
      </c>
      <c r="C242" s="100">
        <v>4</v>
      </c>
      <c r="D242" s="98" t="s">
        <v>138</v>
      </c>
      <c r="E242" s="136"/>
      <c r="F242" s="79"/>
      <c r="G242" s="85">
        <f t="shared" si="26"/>
        <v>0</v>
      </c>
    </row>
    <row r="243" spans="1:7" s="13" customFormat="1" ht="25.5" x14ac:dyDescent="0.2">
      <c r="A243" s="35" t="s">
        <v>446</v>
      </c>
      <c r="B243" s="36" t="s">
        <v>440</v>
      </c>
      <c r="C243" s="100">
        <v>150</v>
      </c>
      <c r="D243" s="98" t="s">
        <v>138</v>
      </c>
      <c r="E243" s="136"/>
      <c r="F243" s="79"/>
      <c r="G243" s="85">
        <f t="shared" si="26"/>
        <v>0</v>
      </c>
    </row>
    <row r="244" spans="1:7" s="13" customFormat="1" x14ac:dyDescent="0.2">
      <c r="A244" s="35" t="s">
        <v>432</v>
      </c>
      <c r="B244" s="36" t="s">
        <v>441</v>
      </c>
      <c r="C244" s="100">
        <v>50</v>
      </c>
      <c r="D244" s="98" t="s">
        <v>138</v>
      </c>
      <c r="E244" s="136"/>
      <c r="F244" s="79"/>
      <c r="G244" s="85">
        <f t="shared" si="26"/>
        <v>0</v>
      </c>
    </row>
    <row r="245" spans="1:7" s="13" customFormat="1" x14ac:dyDescent="0.2">
      <c r="A245" s="35" t="s">
        <v>434</v>
      </c>
      <c r="B245" s="36" t="s">
        <v>442</v>
      </c>
      <c r="C245" s="100">
        <v>50</v>
      </c>
      <c r="D245" s="98" t="s">
        <v>138</v>
      </c>
      <c r="E245" s="136"/>
      <c r="F245" s="79"/>
      <c r="G245" s="85">
        <f t="shared" si="26"/>
        <v>0</v>
      </c>
    </row>
    <row r="246" spans="1:7" s="13" customFormat="1" x14ac:dyDescent="0.2">
      <c r="A246" s="35" t="s">
        <v>435</v>
      </c>
      <c r="B246" s="36" t="s">
        <v>443</v>
      </c>
      <c r="C246" s="100">
        <v>200</v>
      </c>
      <c r="D246" s="98" t="s">
        <v>110</v>
      </c>
      <c r="E246" s="136"/>
      <c r="F246" s="104" t="s">
        <v>134</v>
      </c>
      <c r="G246" s="85">
        <f t="shared" si="26"/>
        <v>0</v>
      </c>
    </row>
    <row r="247" spans="1:7" s="13" customFormat="1" ht="25.5" x14ac:dyDescent="0.2">
      <c r="A247" s="35" t="s">
        <v>437</v>
      </c>
      <c r="B247" s="36" t="s">
        <v>458</v>
      </c>
      <c r="C247" s="100">
        <v>10</v>
      </c>
      <c r="D247" s="98" t="s">
        <v>138</v>
      </c>
      <c r="E247" s="136"/>
      <c r="F247" s="79"/>
      <c r="G247" s="85">
        <f t="shared" ref="G247" si="27">SUM(E247:F247)*C247</f>
        <v>0</v>
      </c>
    </row>
    <row r="248" spans="1:7" x14ac:dyDescent="0.2">
      <c r="A248" s="38">
        <v>8</v>
      </c>
      <c r="B248" s="39" t="s">
        <v>529</v>
      </c>
      <c r="C248" s="91"/>
      <c r="D248" s="97"/>
      <c r="E248" s="94"/>
      <c r="F248" s="78"/>
      <c r="G248" s="86"/>
    </row>
    <row r="249" spans="1:7" s="13" customFormat="1" ht="38.25" x14ac:dyDescent="0.2">
      <c r="A249" s="35" t="s">
        <v>82</v>
      </c>
      <c r="B249" s="36" t="s">
        <v>261</v>
      </c>
      <c r="C249" s="100">
        <v>1</v>
      </c>
      <c r="D249" s="98" t="s">
        <v>138</v>
      </c>
      <c r="E249" s="136"/>
      <c r="F249" s="79"/>
      <c r="G249" s="85">
        <f t="shared" ref="G249" si="28">SUM(E249,F249)*C249</f>
        <v>0</v>
      </c>
    </row>
    <row r="250" spans="1:7" s="13" customFormat="1" ht="25.5" x14ac:dyDescent="0.2">
      <c r="A250" s="35" t="s">
        <v>83</v>
      </c>
      <c r="B250" s="36" t="s">
        <v>456</v>
      </c>
      <c r="C250" s="100">
        <v>260</v>
      </c>
      <c r="D250" s="98" t="s">
        <v>76</v>
      </c>
      <c r="E250" s="136"/>
      <c r="F250" s="79"/>
      <c r="G250" s="85">
        <f t="shared" ref="G250:G261" si="29">SUM(E250:F250)*C250</f>
        <v>0</v>
      </c>
    </row>
    <row r="251" spans="1:7" s="13" customFormat="1" ht="25.5" x14ac:dyDescent="0.2">
      <c r="A251" s="35" t="s">
        <v>84</v>
      </c>
      <c r="B251" s="36" t="s">
        <v>430</v>
      </c>
      <c r="C251" s="100">
        <v>26</v>
      </c>
      <c r="D251" s="98" t="s">
        <v>138</v>
      </c>
      <c r="E251" s="136"/>
      <c r="F251" s="79"/>
      <c r="G251" s="85">
        <f t="shared" si="29"/>
        <v>0</v>
      </c>
    </row>
    <row r="252" spans="1:7" s="13" customFormat="1" ht="25.5" x14ac:dyDescent="0.2">
      <c r="A252" s="35" t="s">
        <v>85</v>
      </c>
      <c r="B252" s="36" t="s">
        <v>262</v>
      </c>
      <c r="C252" s="100">
        <v>500</v>
      </c>
      <c r="D252" s="98" t="s">
        <v>76</v>
      </c>
      <c r="E252" s="136"/>
      <c r="F252" s="79"/>
      <c r="G252" s="85">
        <f t="shared" si="29"/>
        <v>0</v>
      </c>
    </row>
    <row r="253" spans="1:7" s="13" customFormat="1" ht="38.25" x14ac:dyDescent="0.2">
      <c r="A253" s="35" t="s">
        <v>86</v>
      </c>
      <c r="B253" s="36" t="s">
        <v>447</v>
      </c>
      <c r="C253" s="100">
        <v>16</v>
      </c>
      <c r="D253" s="98" t="s">
        <v>138</v>
      </c>
      <c r="E253" s="136"/>
      <c r="F253" s="79"/>
      <c r="G253" s="85">
        <f t="shared" si="29"/>
        <v>0</v>
      </c>
    </row>
    <row r="254" spans="1:7" s="13" customFormat="1" ht="25.5" x14ac:dyDescent="0.2">
      <c r="A254" s="35" t="s">
        <v>194</v>
      </c>
      <c r="B254" s="36" t="s">
        <v>431</v>
      </c>
      <c r="C254" s="100">
        <v>1</v>
      </c>
      <c r="D254" s="98" t="s">
        <v>138</v>
      </c>
      <c r="E254" s="136"/>
      <c r="F254" s="79"/>
      <c r="G254" s="85">
        <f t="shared" si="29"/>
        <v>0</v>
      </c>
    </row>
    <row r="255" spans="1:7" s="13" customFormat="1" x14ac:dyDescent="0.2">
      <c r="A255" s="35" t="s">
        <v>195</v>
      </c>
      <c r="B255" s="36" t="s">
        <v>397</v>
      </c>
      <c r="C255" s="100">
        <v>16</v>
      </c>
      <c r="D255" s="98" t="s">
        <v>138</v>
      </c>
      <c r="E255" s="136"/>
      <c r="F255" s="79"/>
      <c r="G255" s="85">
        <f t="shared" si="29"/>
        <v>0</v>
      </c>
    </row>
    <row r="256" spans="1:7" s="13" customFormat="1" x14ac:dyDescent="0.2">
      <c r="A256" s="35" t="s">
        <v>232</v>
      </c>
      <c r="B256" s="36" t="s">
        <v>398</v>
      </c>
      <c r="C256" s="100">
        <v>16</v>
      </c>
      <c r="D256" s="98" t="s">
        <v>138</v>
      </c>
      <c r="E256" s="136"/>
      <c r="F256" s="79"/>
      <c r="G256" s="85">
        <f t="shared" si="29"/>
        <v>0</v>
      </c>
    </row>
    <row r="257" spans="1:7" s="13" customFormat="1" x14ac:dyDescent="0.2">
      <c r="A257" s="35" t="s">
        <v>233</v>
      </c>
      <c r="B257" s="36" t="s">
        <v>399</v>
      </c>
      <c r="C257" s="100">
        <v>16</v>
      </c>
      <c r="D257" s="98" t="s">
        <v>138</v>
      </c>
      <c r="E257" s="136"/>
      <c r="F257" s="79"/>
      <c r="G257" s="85">
        <f t="shared" si="29"/>
        <v>0</v>
      </c>
    </row>
    <row r="258" spans="1:7" s="13" customFormat="1" ht="25.5" x14ac:dyDescent="0.2">
      <c r="A258" s="35" t="s">
        <v>400</v>
      </c>
      <c r="B258" s="36" t="s">
        <v>263</v>
      </c>
      <c r="C258" s="100">
        <v>1</v>
      </c>
      <c r="D258" s="98" t="s">
        <v>138</v>
      </c>
      <c r="E258" s="136"/>
      <c r="F258" s="79"/>
      <c r="G258" s="85">
        <f t="shared" si="29"/>
        <v>0</v>
      </c>
    </row>
    <row r="259" spans="1:7" s="13" customFormat="1" ht="25.5" x14ac:dyDescent="0.2">
      <c r="A259" s="35" t="s">
        <v>401</v>
      </c>
      <c r="B259" s="36" t="s">
        <v>402</v>
      </c>
      <c r="C259" s="100">
        <v>3</v>
      </c>
      <c r="D259" s="98" t="s">
        <v>138</v>
      </c>
      <c r="E259" s="136"/>
      <c r="F259" s="79"/>
      <c r="G259" s="85">
        <f t="shared" si="29"/>
        <v>0</v>
      </c>
    </row>
    <row r="260" spans="1:7" s="13" customFormat="1" x14ac:dyDescent="0.2">
      <c r="A260" s="35" t="s">
        <v>403</v>
      </c>
      <c r="B260" s="36" t="s">
        <v>264</v>
      </c>
      <c r="C260" s="100">
        <v>2</v>
      </c>
      <c r="D260" s="98" t="s">
        <v>138</v>
      </c>
      <c r="E260" s="136"/>
      <c r="F260" s="79"/>
      <c r="G260" s="85">
        <f t="shared" si="29"/>
        <v>0</v>
      </c>
    </row>
    <row r="261" spans="1:7" s="13" customFormat="1" ht="25.5" x14ac:dyDescent="0.2">
      <c r="A261" s="35" t="s">
        <v>404</v>
      </c>
      <c r="B261" s="36" t="s">
        <v>457</v>
      </c>
      <c r="C261" s="100">
        <v>1</v>
      </c>
      <c r="D261" s="98" t="s">
        <v>110</v>
      </c>
      <c r="E261" s="136"/>
      <c r="F261" s="79"/>
      <c r="G261" s="85">
        <f t="shared" si="29"/>
        <v>0</v>
      </c>
    </row>
    <row r="262" spans="1:7" s="13" customFormat="1" x14ac:dyDescent="0.2">
      <c r="A262" s="35" t="s">
        <v>405</v>
      </c>
      <c r="B262" s="36" t="s">
        <v>207</v>
      </c>
      <c r="C262" s="100">
        <v>40</v>
      </c>
      <c r="D262" s="98" t="s">
        <v>76</v>
      </c>
      <c r="E262" s="136"/>
      <c r="F262" s="79"/>
      <c r="G262" s="85">
        <f t="shared" ref="G262" si="30">SUM(E262:F262)*C262</f>
        <v>0</v>
      </c>
    </row>
    <row r="263" spans="1:7" s="13" customFormat="1" x14ac:dyDescent="0.2">
      <c r="A263" s="35" t="s">
        <v>406</v>
      </c>
      <c r="B263" s="36" t="s">
        <v>209</v>
      </c>
      <c r="C263" s="100">
        <v>6</v>
      </c>
      <c r="D263" s="98" t="s">
        <v>138</v>
      </c>
      <c r="E263" s="136"/>
      <c r="F263" s="79"/>
      <c r="G263" s="85">
        <f t="shared" ref="G263" si="31">SUM(E263:F263)*C263</f>
        <v>0</v>
      </c>
    </row>
    <row r="264" spans="1:7" s="13" customFormat="1" x14ac:dyDescent="0.2">
      <c r="A264" s="35" t="s">
        <v>407</v>
      </c>
      <c r="B264" s="36" t="s">
        <v>211</v>
      </c>
      <c r="C264" s="100">
        <v>2</v>
      </c>
      <c r="D264" s="98" t="s">
        <v>138</v>
      </c>
      <c r="E264" s="136"/>
      <c r="F264" s="79"/>
      <c r="G264" s="85">
        <f>SUM(E264:F264)*C264</f>
        <v>0</v>
      </c>
    </row>
    <row r="265" spans="1:7" s="13" customFormat="1" ht="25.5" x14ac:dyDescent="0.2">
      <c r="A265" s="35" t="s">
        <v>408</v>
      </c>
      <c r="B265" s="36" t="s">
        <v>458</v>
      </c>
      <c r="C265" s="100">
        <v>13</v>
      </c>
      <c r="D265" s="98" t="s">
        <v>138</v>
      </c>
      <c r="E265" s="136"/>
      <c r="F265" s="79"/>
      <c r="G265" s="85">
        <f t="shared" ref="G265" si="32">SUM(E265:F265)*C265</f>
        <v>0</v>
      </c>
    </row>
    <row r="266" spans="1:7" s="13" customFormat="1" x14ac:dyDescent="0.2">
      <c r="A266" s="35" t="s">
        <v>418</v>
      </c>
      <c r="B266" s="36" t="s">
        <v>429</v>
      </c>
      <c r="C266" s="100">
        <v>5</v>
      </c>
      <c r="D266" s="98" t="s">
        <v>138</v>
      </c>
      <c r="E266" s="136"/>
      <c r="F266" s="79"/>
      <c r="G266" s="85">
        <f t="shared" ref="G266" si="33">SUM(E266,F266)*C266</f>
        <v>0</v>
      </c>
    </row>
    <row r="267" spans="1:7" s="13" customFormat="1" ht="25.5" x14ac:dyDescent="0.2">
      <c r="A267" s="35" t="s">
        <v>448</v>
      </c>
      <c r="B267" s="36" t="s">
        <v>424</v>
      </c>
      <c r="C267" s="100">
        <v>1</v>
      </c>
      <c r="D267" s="98" t="s">
        <v>138</v>
      </c>
      <c r="E267" s="95" t="s">
        <v>134</v>
      </c>
      <c r="F267" s="79"/>
      <c r="G267" s="85">
        <f t="shared" ref="G267" si="34">SUM(E267,F267)*C267</f>
        <v>0</v>
      </c>
    </row>
    <row r="268" spans="1:7" x14ac:dyDescent="0.2">
      <c r="A268" s="38">
        <v>9</v>
      </c>
      <c r="B268" s="39" t="s">
        <v>218</v>
      </c>
      <c r="C268" s="91"/>
      <c r="D268" s="97"/>
      <c r="E268" s="94"/>
      <c r="F268" s="78"/>
      <c r="G268" s="86"/>
    </row>
    <row r="269" spans="1:7" s="13" customFormat="1" ht="25.5" x14ac:dyDescent="0.2">
      <c r="A269" s="35" t="s">
        <v>87</v>
      </c>
      <c r="B269" s="36" t="s">
        <v>459</v>
      </c>
      <c r="C269" s="100">
        <v>40</v>
      </c>
      <c r="D269" s="98" t="s">
        <v>76</v>
      </c>
      <c r="E269" s="136"/>
      <c r="F269" s="79"/>
      <c r="G269" s="85">
        <f t="shared" ref="G269:G277" si="35">SUM(E269,F269)*C269</f>
        <v>0</v>
      </c>
    </row>
    <row r="270" spans="1:7" s="13" customFormat="1" ht="38.25" x14ac:dyDescent="0.2">
      <c r="A270" s="35" t="s">
        <v>196</v>
      </c>
      <c r="B270" s="36" t="s">
        <v>460</v>
      </c>
      <c r="C270" s="100">
        <v>20</v>
      </c>
      <c r="D270" s="98" t="s">
        <v>138</v>
      </c>
      <c r="E270" s="136"/>
      <c r="F270" s="79"/>
      <c r="G270" s="85">
        <f t="shared" si="35"/>
        <v>0</v>
      </c>
    </row>
    <row r="271" spans="1:7" s="13" customFormat="1" ht="25.5" x14ac:dyDescent="0.2">
      <c r="A271" s="35" t="s">
        <v>219</v>
      </c>
      <c r="B271" s="36" t="s">
        <v>461</v>
      </c>
      <c r="C271" s="100">
        <v>120</v>
      </c>
      <c r="D271" s="98" t="s">
        <v>220</v>
      </c>
      <c r="E271" s="136"/>
      <c r="F271" s="79"/>
      <c r="G271" s="85">
        <f t="shared" si="35"/>
        <v>0</v>
      </c>
    </row>
    <row r="272" spans="1:7" s="13" customFormat="1" x14ac:dyDescent="0.2">
      <c r="A272" s="35" t="s">
        <v>221</v>
      </c>
      <c r="B272" s="36" t="s">
        <v>222</v>
      </c>
      <c r="C272" s="100">
        <v>2</v>
      </c>
      <c r="D272" s="98" t="s">
        <v>138</v>
      </c>
      <c r="E272" s="136"/>
      <c r="F272" s="79"/>
      <c r="G272" s="85">
        <f t="shared" si="35"/>
        <v>0</v>
      </c>
    </row>
    <row r="273" spans="1:7" s="13" customFormat="1" ht="38.25" x14ac:dyDescent="0.2">
      <c r="A273" s="35" t="s">
        <v>223</v>
      </c>
      <c r="B273" s="36" t="s">
        <v>462</v>
      </c>
      <c r="C273" s="100">
        <v>20</v>
      </c>
      <c r="D273" s="98" t="s">
        <v>76</v>
      </c>
      <c r="E273" s="136"/>
      <c r="F273" s="79"/>
      <c r="G273" s="85">
        <f t="shared" si="35"/>
        <v>0</v>
      </c>
    </row>
    <row r="274" spans="1:7" s="13" customFormat="1" ht="38.25" x14ac:dyDescent="0.2">
      <c r="A274" s="35" t="s">
        <v>224</v>
      </c>
      <c r="B274" s="36" t="s">
        <v>463</v>
      </c>
      <c r="C274" s="100">
        <v>8</v>
      </c>
      <c r="D274" s="98" t="s">
        <v>138</v>
      </c>
      <c r="E274" s="136"/>
      <c r="F274" s="79"/>
      <c r="G274" s="85">
        <f t="shared" si="35"/>
        <v>0</v>
      </c>
    </row>
    <row r="275" spans="1:7" s="13" customFormat="1" ht="25.5" x14ac:dyDescent="0.2">
      <c r="A275" s="35" t="s">
        <v>225</v>
      </c>
      <c r="B275" s="36" t="s">
        <v>226</v>
      </c>
      <c r="C275" s="100">
        <v>1</v>
      </c>
      <c r="D275" s="98" t="s">
        <v>138</v>
      </c>
      <c r="E275" s="136"/>
      <c r="F275" s="79"/>
      <c r="G275" s="85">
        <f t="shared" si="35"/>
        <v>0</v>
      </c>
    </row>
    <row r="276" spans="1:7" s="13" customFormat="1" x14ac:dyDescent="0.2">
      <c r="A276" s="35" t="s">
        <v>227</v>
      </c>
      <c r="B276" s="36" t="s">
        <v>228</v>
      </c>
      <c r="C276" s="100">
        <v>1</v>
      </c>
      <c r="D276" s="98" t="s">
        <v>138</v>
      </c>
      <c r="E276" s="136"/>
      <c r="F276" s="79"/>
      <c r="G276" s="85">
        <f t="shared" si="35"/>
        <v>0</v>
      </c>
    </row>
    <row r="277" spans="1:7" s="13" customFormat="1" ht="25.5" x14ac:dyDescent="0.2">
      <c r="A277" s="35" t="s">
        <v>229</v>
      </c>
      <c r="B277" s="36" t="s">
        <v>409</v>
      </c>
      <c r="C277" s="100">
        <v>1</v>
      </c>
      <c r="D277" s="98" t="s">
        <v>138</v>
      </c>
      <c r="E277" s="136"/>
      <c r="F277" s="79"/>
      <c r="G277" s="85">
        <f t="shared" si="35"/>
        <v>0</v>
      </c>
    </row>
    <row r="278" spans="1:7" x14ac:dyDescent="0.2">
      <c r="A278" s="38">
        <v>10</v>
      </c>
      <c r="B278" s="39" t="s">
        <v>112</v>
      </c>
      <c r="C278" s="91" t="s">
        <v>113</v>
      </c>
      <c r="D278" s="97"/>
      <c r="E278" s="94"/>
      <c r="F278" s="78"/>
      <c r="G278" s="86"/>
    </row>
    <row r="279" spans="1:7" s="13" customFormat="1" x14ac:dyDescent="0.2">
      <c r="A279" s="35" t="s">
        <v>175</v>
      </c>
      <c r="B279" s="36" t="s">
        <v>410</v>
      </c>
      <c r="C279" s="100">
        <v>40</v>
      </c>
      <c r="D279" s="98" t="s">
        <v>138</v>
      </c>
      <c r="E279" s="136"/>
      <c r="F279" s="79"/>
      <c r="G279" s="85">
        <f t="shared" ref="G279:G287" si="36">SUM(E279:F279)*C279</f>
        <v>0</v>
      </c>
    </row>
    <row r="280" spans="1:7" s="13" customFormat="1" x14ac:dyDescent="0.2">
      <c r="A280" s="35" t="s">
        <v>178</v>
      </c>
      <c r="B280" s="36" t="s">
        <v>411</v>
      </c>
      <c r="C280" s="100">
        <v>2</v>
      </c>
      <c r="D280" s="98" t="s">
        <v>138</v>
      </c>
      <c r="E280" s="95" t="s">
        <v>134</v>
      </c>
      <c r="F280" s="79"/>
      <c r="G280" s="85">
        <f t="shared" si="36"/>
        <v>0</v>
      </c>
    </row>
    <row r="281" spans="1:7" s="13" customFormat="1" x14ac:dyDescent="0.2">
      <c r="A281" s="35" t="s">
        <v>354</v>
      </c>
      <c r="B281" s="36" t="s">
        <v>428</v>
      </c>
      <c r="C281" s="100">
        <v>6</v>
      </c>
      <c r="D281" s="98" t="s">
        <v>138</v>
      </c>
      <c r="E281" s="95" t="s">
        <v>134</v>
      </c>
      <c r="F281" s="79"/>
      <c r="G281" s="85">
        <f t="shared" si="36"/>
        <v>0</v>
      </c>
    </row>
    <row r="282" spans="1:7" s="13" customFormat="1" x14ac:dyDescent="0.2">
      <c r="A282" s="35" t="s">
        <v>255</v>
      </c>
      <c r="B282" s="36" t="s">
        <v>231</v>
      </c>
      <c r="C282" s="100">
        <v>3</v>
      </c>
      <c r="D282" s="98" t="s">
        <v>138</v>
      </c>
      <c r="E282" s="95" t="s">
        <v>134</v>
      </c>
      <c r="F282" s="79"/>
      <c r="G282" s="85">
        <f t="shared" si="36"/>
        <v>0</v>
      </c>
    </row>
    <row r="283" spans="1:7" s="13" customFormat="1" x14ac:dyDescent="0.2">
      <c r="A283" s="35" t="s">
        <v>256</v>
      </c>
      <c r="B283" s="36" t="s">
        <v>412</v>
      </c>
      <c r="C283" s="100">
        <v>1</v>
      </c>
      <c r="D283" s="98" t="s">
        <v>138</v>
      </c>
      <c r="E283" s="95" t="s">
        <v>134</v>
      </c>
      <c r="F283" s="79"/>
      <c r="G283" s="85">
        <f t="shared" si="36"/>
        <v>0</v>
      </c>
    </row>
    <row r="284" spans="1:7" s="13" customFormat="1" x14ac:dyDescent="0.2">
      <c r="A284" s="35" t="s">
        <v>257</v>
      </c>
      <c r="B284" s="36" t="s">
        <v>413</v>
      </c>
      <c r="C284" s="100">
        <v>1</v>
      </c>
      <c r="D284" s="98" t="s">
        <v>138</v>
      </c>
      <c r="E284" s="95" t="s">
        <v>134</v>
      </c>
      <c r="F284" s="79"/>
      <c r="G284" s="85">
        <f t="shared" si="36"/>
        <v>0</v>
      </c>
    </row>
    <row r="285" spans="1:7" s="13" customFormat="1" ht="25.5" x14ac:dyDescent="0.2">
      <c r="A285" s="35" t="s">
        <v>258</v>
      </c>
      <c r="B285" s="36" t="s">
        <v>414</v>
      </c>
      <c r="C285" s="100">
        <v>2</v>
      </c>
      <c r="D285" s="98" t="s">
        <v>138</v>
      </c>
      <c r="E285" s="95" t="s">
        <v>134</v>
      </c>
      <c r="F285" s="79"/>
      <c r="G285" s="85">
        <f t="shared" si="36"/>
        <v>0</v>
      </c>
    </row>
    <row r="286" spans="1:7" s="13" customFormat="1" x14ac:dyDescent="0.2">
      <c r="A286" s="35" t="s">
        <v>415</v>
      </c>
      <c r="B286" s="36" t="s">
        <v>416</v>
      </c>
      <c r="C286" s="100">
        <v>1</v>
      </c>
      <c r="D286" s="98" t="s">
        <v>138</v>
      </c>
      <c r="E286" s="95" t="s">
        <v>134</v>
      </c>
      <c r="F286" s="79"/>
      <c r="G286" s="85">
        <f t="shared" si="36"/>
        <v>0</v>
      </c>
    </row>
    <row r="287" spans="1:7" s="13" customFormat="1" ht="25.5" x14ac:dyDescent="0.2">
      <c r="A287" s="35" t="s">
        <v>395</v>
      </c>
      <c r="B287" s="36" t="s">
        <v>458</v>
      </c>
      <c r="C287" s="100">
        <v>15</v>
      </c>
      <c r="D287" s="98" t="s">
        <v>138</v>
      </c>
      <c r="E287" s="136"/>
      <c r="F287" s="79"/>
      <c r="G287" s="85">
        <f t="shared" si="36"/>
        <v>0</v>
      </c>
    </row>
    <row r="288" spans="1:7" x14ac:dyDescent="0.2">
      <c r="A288" s="118"/>
      <c r="B288" s="139" t="s">
        <v>18</v>
      </c>
      <c r="C288" s="139"/>
      <c r="D288" s="140"/>
      <c r="E288" s="119">
        <f>SUMPRODUCT(E146:E287,$C146:$C287)</f>
        <v>0</v>
      </c>
      <c r="F288" s="120">
        <f>SUMPRODUCT(F146:F287,$C146:$C287)</f>
        <v>0</v>
      </c>
      <c r="G288" s="121">
        <f>SUM(G146:G287)</f>
        <v>0</v>
      </c>
    </row>
    <row r="289" spans="1:7" ht="15.75" thickBot="1" x14ac:dyDescent="0.25">
      <c r="A289" s="124"/>
      <c r="B289" s="156" t="s">
        <v>130</v>
      </c>
      <c r="C289" s="156"/>
      <c r="D289" s="157"/>
      <c r="E289" s="125">
        <f>SUM(E134,E144,E288)</f>
        <v>0</v>
      </c>
      <c r="F289" s="125">
        <f>SUM(F134,F144,F288)</f>
        <v>0</v>
      </c>
      <c r="G289" s="125">
        <f>SUM(G134,G144,G288)</f>
        <v>0</v>
      </c>
    </row>
    <row r="290" spans="1:7" ht="15.75" thickBot="1" x14ac:dyDescent="0.25">
      <c r="A290" s="126"/>
      <c r="B290" s="141" t="s">
        <v>126</v>
      </c>
      <c r="C290" s="141"/>
      <c r="D290" s="142"/>
      <c r="E290" s="127">
        <f>TRUNC(E289*(1+$G$2),2)</f>
        <v>0</v>
      </c>
      <c r="F290" s="128">
        <f>TRUNC(F289*(1+$G$2),2)</f>
        <v>0</v>
      </c>
      <c r="G290" s="129">
        <f>TRUNC(G289*(1+$G$2),2)</f>
        <v>0</v>
      </c>
    </row>
  </sheetData>
  <sheetProtection algorithmName="SHA-512" hashValue="WwR0WbrSIQK279+9Zd2anLGy5RJ35JzoRH+fu8iaczJc8ISADVzgTWm07jy0hDD9Ums/sZ+9nSJBjpvU+Pb8bg==" saltValue="XBlTVzBlFKlRBGRhaQ1Hiw==" spinCount="100000" sheet="1" selectLockedCells="1"/>
  <protectedRanges>
    <protectedRange sqref="E139:F139" name="Intervalo1_3"/>
    <protectedRange sqref="E141:F141" name="Intervalo1_1_1"/>
  </protectedRanges>
  <mergeCells count="21">
    <mergeCell ref="E2:F2"/>
    <mergeCell ref="E3:F3"/>
    <mergeCell ref="E4:F4"/>
    <mergeCell ref="D7:E7"/>
    <mergeCell ref="D8:G8"/>
    <mergeCell ref="B2:C2"/>
    <mergeCell ref="B288:D288"/>
    <mergeCell ref="B290:D290"/>
    <mergeCell ref="G11:G12"/>
    <mergeCell ref="A1:G1"/>
    <mergeCell ref="B11:B12"/>
    <mergeCell ref="D11:D12"/>
    <mergeCell ref="A6:G6"/>
    <mergeCell ref="C11:C12"/>
    <mergeCell ref="A11:A12"/>
    <mergeCell ref="E11:F11"/>
    <mergeCell ref="A5:G5"/>
    <mergeCell ref="B289:D289"/>
    <mergeCell ref="A9:G9"/>
    <mergeCell ref="B134:D134"/>
    <mergeCell ref="B144:D144"/>
  </mergeCells>
  <phoneticPr fontId="27" type="noConversion"/>
  <conditionalFormatting sqref="B39 B23:B25 B73:B74 B77:B78 B80 B144 B35:B36 B59 B28 B117:B121 B114 B89:B97 B87 B131:B135 B124:B129 B84:B85 B105">
    <cfRule type="containsText" dxfId="96" priority="3508" stopIfTrue="1" operator="containsText" text="x,xx">
      <formula>NOT(ISERROR(SEARCH("x,xx",B23)))</formula>
    </cfRule>
  </conditionalFormatting>
  <conditionalFormatting sqref="B10">
    <cfRule type="containsText" dxfId="95" priority="3487" stopIfTrue="1" operator="containsText" text="x,xx">
      <formula>NOT(ISERROR(SEARCH("x,xx",B10)))</formula>
    </cfRule>
  </conditionalFormatting>
  <conditionalFormatting sqref="G10">
    <cfRule type="containsText" dxfId="94" priority="3486" stopIfTrue="1" operator="containsText" text="x,xx">
      <formula>NOT(ISERROR(SEARCH("x,xx",G10)))</formula>
    </cfRule>
  </conditionalFormatting>
  <conditionalFormatting sqref="B289">
    <cfRule type="containsText" dxfId="93" priority="3196" stopIfTrue="1" operator="containsText" text="x,xx">
      <formula>NOT(ISERROR(SEARCH("x,xx",B289)))</formula>
    </cfRule>
  </conditionalFormatting>
  <conditionalFormatting sqref="B290">
    <cfRule type="containsText" dxfId="92" priority="3195" stopIfTrue="1" operator="containsText" text="x,xx">
      <formula>NOT(ISERROR(SEARCH("x,xx",B290)))</formula>
    </cfRule>
  </conditionalFormatting>
  <conditionalFormatting sqref="B15">
    <cfRule type="containsText" dxfId="91" priority="3142" stopIfTrue="1" operator="containsText" text="x,xx">
      <formula>NOT(ISERROR(SEARCH("x,xx",B15)))</formula>
    </cfRule>
  </conditionalFormatting>
  <conditionalFormatting sqref="B13">
    <cfRule type="containsText" dxfId="90" priority="3050" stopIfTrue="1" operator="containsText" text="x,xx">
      <formula>NOT(ISERROR(SEARCH("x,xx",B13)))</formula>
    </cfRule>
  </conditionalFormatting>
  <conditionalFormatting sqref="B14">
    <cfRule type="containsText" dxfId="89" priority="3023" stopIfTrue="1" operator="containsText" text="x,xx">
      <formula>NOT(ISERROR(SEARCH("x,xx",B14)))</formula>
    </cfRule>
  </conditionalFormatting>
  <conditionalFormatting sqref="B17:B18">
    <cfRule type="containsText" dxfId="88" priority="3021" stopIfTrue="1" operator="containsText" text="x,xx">
      <formula>NOT(ISERROR(SEARCH("x,xx",B17)))</formula>
    </cfRule>
  </conditionalFormatting>
  <conditionalFormatting sqref="B20">
    <cfRule type="containsText" dxfId="87" priority="2399" stopIfTrue="1" operator="containsText" text="x,xx">
      <formula>NOT(ISERROR(SEARCH("x,xx",B20)))</formula>
    </cfRule>
  </conditionalFormatting>
  <conditionalFormatting sqref="B22">
    <cfRule type="containsText" dxfId="86" priority="2392" stopIfTrue="1" operator="containsText" text="x,xx">
      <formula>NOT(ISERROR(SEARCH("x,xx",B22)))</formula>
    </cfRule>
  </conditionalFormatting>
  <conditionalFormatting sqref="B72">
    <cfRule type="containsText" dxfId="85" priority="2287" stopIfTrue="1" operator="containsText" text="x,xx">
      <formula>NOT(ISERROR(SEARCH("x,xx",B72)))</formula>
    </cfRule>
  </conditionalFormatting>
  <conditionalFormatting sqref="B38">
    <cfRule type="containsText" dxfId="84" priority="2371" stopIfTrue="1" operator="containsText" text="x,xx">
      <formula>NOT(ISERROR(SEARCH("x,xx",B38)))</formula>
    </cfRule>
  </conditionalFormatting>
  <conditionalFormatting sqref="B46">
    <cfRule type="containsText" dxfId="83" priority="2355" stopIfTrue="1" operator="containsText" text="x,xx">
      <formula>NOT(ISERROR(SEARCH("x,xx",B46)))</formula>
    </cfRule>
  </conditionalFormatting>
  <conditionalFormatting sqref="B49">
    <cfRule type="containsText" dxfId="82" priority="2344" stopIfTrue="1" operator="containsText" text="x,xx">
      <formula>NOT(ISERROR(SEARCH("x,xx",B49)))</formula>
    </cfRule>
  </conditionalFormatting>
  <conditionalFormatting sqref="B50">
    <cfRule type="containsText" dxfId="81" priority="2337" stopIfTrue="1" operator="containsText" text="x,xx">
      <formula>NOT(ISERROR(SEARCH("x,xx",B50)))</formula>
    </cfRule>
  </conditionalFormatting>
  <conditionalFormatting sqref="B56:B58">
    <cfRule type="containsText" dxfId="80" priority="2316" stopIfTrue="1" operator="containsText" text="x,xx">
      <formula>NOT(ISERROR(SEARCH("x,xx",B56)))</formula>
    </cfRule>
  </conditionalFormatting>
  <conditionalFormatting sqref="B55">
    <cfRule type="containsText" dxfId="79" priority="2314" stopIfTrue="1" operator="containsText" text="x,xx">
      <formula>NOT(ISERROR(SEARCH("x,xx",B55)))</formula>
    </cfRule>
  </conditionalFormatting>
  <conditionalFormatting sqref="B61">
    <cfRule type="containsText" dxfId="78" priority="2303" stopIfTrue="1" operator="containsText" text="x,xx">
      <formula>NOT(ISERROR(SEARCH("x,xx",B61)))</formula>
    </cfRule>
  </conditionalFormatting>
  <conditionalFormatting sqref="B107:B108">
    <cfRule type="containsText" dxfId="77" priority="2280" stopIfTrue="1" operator="containsText" text="x,xx">
      <formula>NOT(ISERROR(SEARCH("x,xx",B107)))</formula>
    </cfRule>
  </conditionalFormatting>
  <conditionalFormatting sqref="B66">
    <cfRule type="containsText" dxfId="76" priority="2298" stopIfTrue="1" operator="containsText" text="x,xx">
      <formula>NOT(ISERROR(SEARCH("x,xx",B66)))</formula>
    </cfRule>
  </conditionalFormatting>
  <conditionalFormatting sqref="B70:B71">
    <cfRule type="containsText" dxfId="75" priority="2293" stopIfTrue="1" operator="containsText" text="x,xx">
      <formula>NOT(ISERROR(SEARCH("x,xx",B70)))</formula>
    </cfRule>
  </conditionalFormatting>
  <conditionalFormatting sqref="B76">
    <cfRule type="containsText" dxfId="74" priority="2096" stopIfTrue="1" operator="containsText" text="x,xx">
      <formula>NOT(ISERROR(SEARCH("x,xx",B76)))</formula>
    </cfRule>
  </conditionalFormatting>
  <conditionalFormatting sqref="B16">
    <cfRule type="containsText" dxfId="73" priority="1996" stopIfTrue="1" operator="containsText" text="x,xx">
      <formula>NOT(ISERROR(SEARCH("x,xx",B16)))</formula>
    </cfRule>
  </conditionalFormatting>
  <conditionalFormatting sqref="B32">
    <cfRule type="containsText" dxfId="72" priority="1971" stopIfTrue="1" operator="containsText" text="x,xx">
      <formula>NOT(ISERROR(SEARCH("x,xx",B32)))</formula>
    </cfRule>
  </conditionalFormatting>
  <conditionalFormatting sqref="B31">
    <cfRule type="containsText" dxfId="71" priority="1944" stopIfTrue="1" operator="containsText" text="x,xx">
      <formula>NOT(ISERROR(SEARCH("x,xx",B31)))</formula>
    </cfRule>
  </conditionalFormatting>
  <conditionalFormatting sqref="B30">
    <cfRule type="containsText" dxfId="70" priority="1947" stopIfTrue="1" operator="containsText" text="x,xx">
      <formula>NOT(ISERROR(SEARCH("x,xx",B30)))</formula>
    </cfRule>
  </conditionalFormatting>
  <conditionalFormatting sqref="B34">
    <cfRule type="containsText" dxfId="69" priority="1940" stopIfTrue="1" operator="containsText" text="x,xx">
      <formula>NOT(ISERROR(SEARCH("x,xx",B34)))</formula>
    </cfRule>
  </conditionalFormatting>
  <conditionalFormatting sqref="B47">
    <cfRule type="containsText" dxfId="68" priority="1908" stopIfTrue="1" operator="containsText" text="x,xx">
      <formula>NOT(ISERROR(SEARCH("x,xx",B47)))</formula>
    </cfRule>
  </conditionalFormatting>
  <conditionalFormatting sqref="B51">
    <cfRule type="containsText" dxfId="67" priority="1888" stopIfTrue="1" operator="containsText" text="x,xx">
      <formula>NOT(ISERROR(SEARCH("x,xx",B51)))</formula>
    </cfRule>
  </conditionalFormatting>
  <conditionalFormatting sqref="B62">
    <cfRule type="containsText" dxfId="66" priority="1872" stopIfTrue="1" operator="containsText" text="x,xx">
      <formula>NOT(ISERROR(SEARCH("x,xx",B62)))</formula>
    </cfRule>
  </conditionalFormatting>
  <conditionalFormatting sqref="B67">
    <cfRule type="containsText" dxfId="65" priority="1848" stopIfTrue="1" operator="containsText" text="x,xx">
      <formula>NOT(ISERROR(SEARCH("x,xx",B67)))</formula>
    </cfRule>
  </conditionalFormatting>
  <conditionalFormatting sqref="B88">
    <cfRule type="containsText" dxfId="64" priority="1843" stopIfTrue="1" operator="containsText" text="x,xx">
      <formula>NOT(ISERROR(SEARCH("x,xx",B88)))</formula>
    </cfRule>
  </conditionalFormatting>
  <conditionalFormatting sqref="B21">
    <cfRule type="containsText" dxfId="63" priority="473" stopIfTrue="1" operator="containsText" text="x,xx">
      <formula>NOT(ISERROR(SEARCH("x,xx",B21)))</formula>
    </cfRule>
  </conditionalFormatting>
  <conditionalFormatting sqref="B68">
    <cfRule type="containsText" dxfId="62" priority="417" stopIfTrue="1" operator="containsText" text="x,xx">
      <formula>NOT(ISERROR(SEARCH("x,xx",B68)))</formula>
    </cfRule>
  </conditionalFormatting>
  <conditionalFormatting sqref="B27">
    <cfRule type="containsText" dxfId="61" priority="447" stopIfTrue="1" operator="containsText" text="x,xx">
      <formula>NOT(ISERROR(SEARCH("x,xx",B27)))</formula>
    </cfRule>
  </conditionalFormatting>
  <conditionalFormatting sqref="B64">
    <cfRule type="containsText" dxfId="60" priority="395" stopIfTrue="1" operator="containsText" text="x,xx">
      <formula>NOT(ISERROR(SEARCH("x,xx",B64)))</formula>
    </cfRule>
  </conditionalFormatting>
  <conditionalFormatting sqref="B52">
    <cfRule type="containsText" dxfId="59" priority="437" stopIfTrue="1" operator="containsText" text="x,xx">
      <formula>NOT(ISERROR(SEARCH("x,xx",B52)))</formula>
    </cfRule>
  </conditionalFormatting>
  <conditionalFormatting sqref="B75">
    <cfRule type="containsText" dxfId="58" priority="432" stopIfTrue="1" operator="containsText" text="x,xx">
      <formula>NOT(ISERROR(SEARCH("x,xx",B75)))</formula>
    </cfRule>
  </conditionalFormatting>
  <conditionalFormatting sqref="B122">
    <cfRule type="containsText" dxfId="57" priority="423" stopIfTrue="1" operator="containsText" text="x,xx">
      <formula>NOT(ISERROR(SEARCH("x,xx",B122)))</formula>
    </cfRule>
  </conditionalFormatting>
  <conditionalFormatting sqref="B33">
    <cfRule type="containsText" dxfId="56" priority="430" stopIfTrue="1" operator="containsText" text="x,xx">
      <formula>NOT(ISERROR(SEARCH("x,xx",B33)))</formula>
    </cfRule>
  </conditionalFormatting>
  <conditionalFormatting sqref="B29">
    <cfRule type="containsText" dxfId="55" priority="379" stopIfTrue="1" operator="containsText" text="x,xx">
      <formula>NOT(ISERROR(SEARCH("x,xx",B29)))</formula>
    </cfRule>
  </conditionalFormatting>
  <conditionalFormatting sqref="B81:B82">
    <cfRule type="containsText" dxfId="54" priority="406" stopIfTrue="1" operator="containsText" text="x,xx">
      <formula>NOT(ISERROR(SEARCH("x,xx",B81)))</formula>
    </cfRule>
  </conditionalFormatting>
  <conditionalFormatting sqref="B123">
    <cfRule type="containsText" dxfId="53" priority="421" stopIfTrue="1" operator="containsText" text="x,xx">
      <formula>NOT(ISERROR(SEARCH("x,xx",B123)))</formula>
    </cfRule>
  </conditionalFormatting>
  <conditionalFormatting sqref="B86">
    <cfRule type="containsText" dxfId="52" priority="412" stopIfTrue="1" operator="containsText" text="x,xx">
      <formula>NOT(ISERROR(SEARCH("x,xx",B86)))</formula>
    </cfRule>
  </conditionalFormatting>
  <conditionalFormatting sqref="B83">
    <cfRule type="containsText" dxfId="51" priority="402" stopIfTrue="1" operator="containsText" text="x,xx">
      <formula>NOT(ISERROR(SEARCH("x,xx",B83)))</formula>
    </cfRule>
  </conditionalFormatting>
  <conditionalFormatting sqref="B106">
    <cfRule type="containsText" dxfId="50" priority="409" stopIfTrue="1" operator="containsText" text="x,xx">
      <formula>NOT(ISERROR(SEARCH("x,xx",B106)))</formula>
    </cfRule>
  </conditionalFormatting>
  <conditionalFormatting sqref="B26">
    <cfRule type="containsText" dxfId="49" priority="383" stopIfTrue="1" operator="containsText" text="x,xx">
      <formula>NOT(ISERROR(SEARCH("x,xx",B26)))</formula>
    </cfRule>
  </conditionalFormatting>
  <conditionalFormatting sqref="B65">
    <cfRule type="containsText" dxfId="48" priority="359" stopIfTrue="1" operator="containsText" text="x,xx">
      <formula>NOT(ISERROR(SEARCH("x,xx",B65)))</formula>
    </cfRule>
  </conditionalFormatting>
  <conditionalFormatting sqref="B19">
    <cfRule type="containsText" dxfId="47" priority="387" stopIfTrue="1" operator="containsText" text="x,xx">
      <formula>NOT(ISERROR(SEARCH("x,xx",B19)))</formula>
    </cfRule>
  </conditionalFormatting>
  <conditionalFormatting sqref="B37">
    <cfRule type="containsText" dxfId="46" priority="375" stopIfTrue="1" operator="containsText" text="x,xx">
      <formula>NOT(ISERROR(SEARCH("x,xx",B37)))</formula>
    </cfRule>
  </conditionalFormatting>
  <conditionalFormatting sqref="B54">
    <cfRule type="containsText" dxfId="45" priority="371" stopIfTrue="1" operator="containsText" text="x,xx">
      <formula>NOT(ISERROR(SEARCH("x,xx",B54)))</formula>
    </cfRule>
  </conditionalFormatting>
  <conditionalFormatting sqref="B60">
    <cfRule type="containsText" dxfId="44" priority="367" stopIfTrue="1" operator="containsText" text="x,xx">
      <formula>NOT(ISERROR(SEARCH("x,xx",B60)))</formula>
    </cfRule>
  </conditionalFormatting>
  <conditionalFormatting sqref="B63">
    <cfRule type="containsText" dxfId="43" priority="363" stopIfTrue="1" operator="containsText" text="x,xx">
      <formula>NOT(ISERROR(SEARCH("x,xx",B63)))</formula>
    </cfRule>
  </conditionalFormatting>
  <conditionalFormatting sqref="B69">
    <cfRule type="containsText" dxfId="42" priority="355" stopIfTrue="1" operator="containsText" text="x,xx">
      <formula>NOT(ISERROR(SEARCH("x,xx",B69)))</formula>
    </cfRule>
  </conditionalFormatting>
  <conditionalFormatting sqref="B79">
    <cfRule type="containsText" dxfId="41" priority="351" stopIfTrue="1" operator="containsText" text="x,xx">
      <formula>NOT(ISERROR(SEARCH("x,xx",B79)))</formula>
    </cfRule>
  </conditionalFormatting>
  <conditionalFormatting sqref="B113">
    <cfRule type="containsText" dxfId="40" priority="347" stopIfTrue="1" operator="containsText" text="x,xx">
      <formula>NOT(ISERROR(SEARCH("x,xx",B113)))</formula>
    </cfRule>
  </conditionalFormatting>
  <conditionalFormatting sqref="B116">
    <cfRule type="containsText" dxfId="39" priority="343" stopIfTrue="1" operator="containsText" text="x,xx">
      <formula>NOT(ISERROR(SEARCH("x,xx",B116)))</formula>
    </cfRule>
  </conditionalFormatting>
  <conditionalFormatting sqref="B130">
    <cfRule type="containsText" dxfId="38" priority="339" stopIfTrue="1" operator="containsText" text="x,xx">
      <formula>NOT(ISERROR(SEARCH("x,xx",B130)))</formula>
    </cfRule>
  </conditionalFormatting>
  <conditionalFormatting sqref="B53">
    <cfRule type="containsText" dxfId="37" priority="324" stopIfTrue="1" operator="containsText" text="x,xx">
      <formula>NOT(ISERROR(SEARCH("x,xx",B53)))</formula>
    </cfRule>
  </conditionalFormatting>
  <conditionalFormatting sqref="B115">
    <cfRule type="containsText" dxfId="36" priority="279" stopIfTrue="1" operator="containsText" text="x,xx">
      <formula>NOT(ISERROR(SEARCH("x,xx",B115)))</formula>
    </cfRule>
  </conditionalFormatting>
  <conditionalFormatting sqref="B40:B43 B45">
    <cfRule type="containsText" dxfId="35" priority="265" stopIfTrue="1" operator="containsText" text="x,xx">
      <formula>NOT(ISERROR(SEARCH("x,xx",B40)))</formula>
    </cfRule>
  </conditionalFormatting>
  <conditionalFormatting sqref="B44">
    <cfRule type="containsText" dxfId="34" priority="263" stopIfTrue="1" operator="containsText" text="x,xx">
      <formula>NOT(ISERROR(SEARCH("x,xx",B44)))</formula>
    </cfRule>
  </conditionalFormatting>
  <conditionalFormatting sqref="B109">
    <cfRule type="containsText" dxfId="33" priority="256" stopIfTrue="1" operator="containsText" text="x,xx">
      <formula>NOT(ISERROR(SEARCH("x,xx",B109)))</formula>
    </cfRule>
  </conditionalFormatting>
  <conditionalFormatting sqref="B145 B288">
    <cfRule type="containsText" dxfId="32" priority="247" stopIfTrue="1" operator="containsText" text="x,xx">
      <formula>NOT(ISERROR(SEARCH("x,xx",B145)))</formula>
    </cfRule>
  </conditionalFormatting>
  <conditionalFormatting sqref="B146">
    <cfRule type="containsText" dxfId="31" priority="246" stopIfTrue="1" operator="containsText" text="x,xx">
      <formula>NOT(ISERROR(SEARCH("x,xx",B146)))</formula>
    </cfRule>
  </conditionalFormatting>
  <conditionalFormatting sqref="B136">
    <cfRule type="containsText" dxfId="30" priority="103" stopIfTrue="1" operator="containsText" text="x,xx">
      <formula>NOT(ISERROR(SEARCH("x,xx",B136)))</formula>
    </cfRule>
  </conditionalFormatting>
  <conditionalFormatting sqref="B142">
    <cfRule type="containsText" dxfId="29" priority="99" stopIfTrue="1" operator="containsText" text="x,xx">
      <formula>NOT(ISERROR(SEARCH("x,xx",B142)))</formula>
    </cfRule>
  </conditionalFormatting>
  <conditionalFormatting sqref="B143">
    <cfRule type="containsText" dxfId="28" priority="105" stopIfTrue="1" operator="containsText" text="x,xx">
      <formula>NOT(ISERROR(SEARCH("x,xx",B143)))</formula>
    </cfRule>
  </conditionalFormatting>
  <conditionalFormatting sqref="B137:B141">
    <cfRule type="containsText" dxfId="27" priority="107" stopIfTrue="1" operator="containsText" text="x,xx">
      <formula>NOT(ISERROR(SEARCH("x,xx",B137)))</formula>
    </cfRule>
  </conditionalFormatting>
  <conditionalFormatting sqref="B169">
    <cfRule type="containsText" dxfId="26" priority="91" stopIfTrue="1" operator="containsText" text="x,xx">
      <formula>NOT(ISERROR(SEARCH("x,xx",B169)))</formula>
    </cfRule>
  </conditionalFormatting>
  <conditionalFormatting sqref="B170:B188">
    <cfRule type="containsText" dxfId="25" priority="87" stopIfTrue="1" operator="containsText" text="x,xx">
      <formula>NOT(ISERROR(SEARCH("x,xx",B170)))</formula>
    </cfRule>
  </conditionalFormatting>
  <conditionalFormatting sqref="B189">
    <cfRule type="containsText" dxfId="24" priority="85" stopIfTrue="1" operator="containsText" text="x,xx">
      <formula>NOT(ISERROR(SEARCH("x,xx",B189)))</formula>
    </cfRule>
  </conditionalFormatting>
  <conditionalFormatting sqref="B230:B247">
    <cfRule type="containsText" dxfId="23" priority="57" stopIfTrue="1" operator="containsText" text="x,xx">
      <formula>NOT(ISERROR(SEARCH("x,xx",B230)))</formula>
    </cfRule>
  </conditionalFormatting>
  <conditionalFormatting sqref="B269:B277">
    <cfRule type="containsText" dxfId="22" priority="45" stopIfTrue="1" operator="containsText" text="x,xx">
      <formula>NOT(ISERROR(SEARCH("x,xx",B269)))</formula>
    </cfRule>
  </conditionalFormatting>
  <conditionalFormatting sqref="B278">
    <cfRule type="containsText" dxfId="21" priority="43" stopIfTrue="1" operator="containsText" text="x,xx">
      <formula>NOT(ISERROR(SEARCH("x,xx",B278)))</formula>
    </cfRule>
  </conditionalFormatting>
  <conditionalFormatting sqref="B279:B287">
    <cfRule type="containsText" dxfId="20" priority="39" stopIfTrue="1" operator="containsText" text="x,xx">
      <formula>NOT(ISERROR(SEARCH("x,xx",B279)))</formula>
    </cfRule>
  </conditionalFormatting>
  <conditionalFormatting sqref="B152:B168">
    <cfRule type="containsText" dxfId="19" priority="93" stopIfTrue="1" operator="containsText" text="x,xx">
      <formula>NOT(ISERROR(SEARCH("x,xx",B152)))</formula>
    </cfRule>
  </conditionalFormatting>
  <conditionalFormatting sqref="B190:B199">
    <cfRule type="containsText" dxfId="18" priority="81" stopIfTrue="1" operator="containsText" text="x,xx">
      <formula>NOT(ISERROR(SEARCH("x,xx",B190)))</formula>
    </cfRule>
  </conditionalFormatting>
  <conditionalFormatting sqref="B147:B151">
    <cfRule type="containsText" dxfId="17" priority="95" stopIfTrue="1" operator="containsText" text="x,xx">
      <formula>NOT(ISERROR(SEARCH("x,xx",B147)))</formula>
    </cfRule>
  </conditionalFormatting>
  <conditionalFormatting sqref="B209:B218">
    <cfRule type="containsText" dxfId="16" priority="69" stopIfTrue="1" operator="containsText" text="x,xx">
      <formula>NOT(ISERROR(SEARCH("x,xx",B209)))</formula>
    </cfRule>
  </conditionalFormatting>
  <conditionalFormatting sqref="B219">
    <cfRule type="containsText" dxfId="15" priority="67" stopIfTrue="1" operator="containsText" text="x,xx">
      <formula>NOT(ISERROR(SEARCH("x,xx",B219)))</formula>
    </cfRule>
  </conditionalFormatting>
  <conditionalFormatting sqref="B200">
    <cfRule type="containsText" dxfId="14" priority="79" stopIfTrue="1" operator="containsText" text="x,xx">
      <formula>NOT(ISERROR(SEARCH("x,xx",B200)))</formula>
    </cfRule>
  </conditionalFormatting>
  <conditionalFormatting sqref="B229">
    <cfRule type="containsText" dxfId="13" priority="61" stopIfTrue="1" operator="containsText" text="x,xx">
      <formula>NOT(ISERROR(SEARCH("x,xx",B229)))</formula>
    </cfRule>
  </conditionalFormatting>
  <conditionalFormatting sqref="B201:B207">
    <cfRule type="containsText" dxfId="12" priority="75" stopIfTrue="1" operator="containsText" text="x,xx">
      <formula>NOT(ISERROR(SEARCH("x,xx",B201)))</formula>
    </cfRule>
  </conditionalFormatting>
  <conditionalFormatting sqref="B208">
    <cfRule type="containsText" dxfId="11" priority="73" stopIfTrue="1" operator="containsText" text="x,xx">
      <formula>NOT(ISERROR(SEARCH("x,xx",B208)))</formula>
    </cfRule>
  </conditionalFormatting>
  <conditionalFormatting sqref="B220:B228">
    <cfRule type="containsText" dxfId="10" priority="63" stopIfTrue="1" operator="containsText" text="x,xx">
      <formula>NOT(ISERROR(SEARCH("x,xx",B220)))</formula>
    </cfRule>
  </conditionalFormatting>
  <conditionalFormatting sqref="B249:B267">
    <cfRule type="containsText" dxfId="9" priority="51" stopIfTrue="1" operator="containsText" text="x,xx">
      <formula>NOT(ISERROR(SEARCH("x,xx",B249)))</formula>
    </cfRule>
  </conditionalFormatting>
  <conditionalFormatting sqref="B248">
    <cfRule type="containsText" dxfId="8" priority="55" stopIfTrue="1" operator="containsText" text="x,xx">
      <formula>NOT(ISERROR(SEARCH("x,xx",B248)))</formula>
    </cfRule>
  </conditionalFormatting>
  <conditionalFormatting sqref="B268">
    <cfRule type="containsText" dxfId="7" priority="49" stopIfTrue="1" operator="containsText" text="x,xx">
      <formula>NOT(ISERROR(SEARCH("x,xx",B268)))</formula>
    </cfRule>
  </conditionalFormatting>
  <conditionalFormatting sqref="B98:B104">
    <cfRule type="containsText" dxfId="6" priority="31" stopIfTrue="1" operator="containsText" text="x,xx">
      <formula>NOT(ISERROR(SEARCH("x,xx",B98)))</formula>
    </cfRule>
  </conditionalFormatting>
  <conditionalFormatting sqref="B110">
    <cfRule type="containsText" dxfId="5" priority="14" stopIfTrue="1" operator="containsText" text="x,xx">
      <formula>NOT(ISERROR(SEARCH("x,xx",B110)))</formula>
    </cfRule>
  </conditionalFormatting>
  <conditionalFormatting sqref="B112">
    <cfRule type="containsText" dxfId="4" priority="7" stopIfTrue="1" operator="containsText" text="x,xx">
      <formula>NOT(ISERROR(SEARCH("x,xx",B112)))</formula>
    </cfRule>
  </conditionalFormatting>
  <conditionalFormatting sqref="B111">
    <cfRule type="containsText" dxfId="3" priority="5" stopIfTrue="1" operator="containsText" text="x,xx">
      <formula>NOT(ISERROR(SEARCH("x,xx",B111)))</formula>
    </cfRule>
  </conditionalFormatting>
  <conditionalFormatting sqref="B48">
    <cfRule type="containsText" dxfId="2" priority="3" stopIfTrue="1" operator="containsText" text="x,xx">
      <formula>NOT(ISERROR(SEARCH("x,xx",B48)))</formula>
    </cfRule>
  </conditionalFormatting>
  <conditionalFormatting sqref="H48:I48">
    <cfRule type="containsText" dxfId="1" priority="1" stopIfTrue="1" operator="containsText" text="x,xx">
      <formula>NOT(ISERROR(SEARCH("x,xx",H48)))</formula>
    </cfRule>
  </conditionalFormatting>
  <conditionalFormatting sqref="J48">
    <cfRule type="containsText" dxfId="0" priority="2" stopIfTrue="1" operator="containsText" text="x,xx">
      <formula>NOT(ISERROR(SEARCH("x,xx",J48)))</formula>
    </cfRule>
  </conditionalFormatting>
  <printOptions horizontalCentered="1"/>
  <pageMargins left="0.39370078740157483" right="0.39370078740157483" top="0.98425196850393704" bottom="0.59055118110236227" header="0.31496062992125984" footer="0.31496062992125984"/>
  <pageSetup paperSize="9" fitToHeight="0" orientation="landscape" r:id="rId1"/>
  <headerFooter>
    <oddHeader>&amp;L
&amp;G&amp;C&amp;"-,Negrito"&amp;11&amp;K03+000
&amp;K03+053UNIDADE DE ENGENHARIA&amp;R&amp;"-,Negrito"&amp;12&amp;K03+000
&amp;F</oddHeader>
    <oddFooter>&amp;R&amp;"-,Regular"&amp;9&amp;K03+039
                                              Pág. &amp;P/&amp;N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election activeCell="D19" sqref="D19"/>
    </sheetView>
  </sheetViews>
  <sheetFormatPr defaultColWidth="8.85546875" defaultRowHeight="12.75" x14ac:dyDescent="0.2"/>
  <cols>
    <col min="1" max="1" width="10.28515625" style="15" customWidth="1"/>
    <col min="2" max="2" width="6.28515625" style="15" customWidth="1"/>
    <col min="3" max="3" width="43.5703125" style="15" customWidth="1"/>
    <col min="4" max="4" width="11.140625" style="15" customWidth="1"/>
    <col min="5" max="6" width="8.85546875" style="15"/>
    <col min="7" max="7" width="31.42578125" style="15" customWidth="1"/>
    <col min="8" max="8" width="8.85546875" style="15"/>
    <col min="9" max="9" width="10.28515625" style="15" customWidth="1"/>
    <col min="10" max="16384" width="8.85546875" style="15"/>
  </cols>
  <sheetData>
    <row r="1" spans="1:8" x14ac:dyDescent="0.2">
      <c r="A1" s="14"/>
      <c r="B1" s="14"/>
      <c r="C1" s="14"/>
      <c r="D1" s="14"/>
      <c r="E1" s="1"/>
    </row>
    <row r="2" spans="1:8" x14ac:dyDescent="0.2">
      <c r="A2" s="14"/>
      <c r="B2" s="14"/>
      <c r="C2" s="14"/>
      <c r="D2" s="14"/>
      <c r="E2" s="1"/>
    </row>
    <row r="3" spans="1:8" x14ac:dyDescent="0.2">
      <c r="A3" s="14"/>
      <c r="B3" s="14"/>
      <c r="C3" s="14"/>
      <c r="D3" s="14"/>
      <c r="E3" s="1"/>
    </row>
    <row r="4" spans="1:8" ht="12.75" customHeight="1" x14ac:dyDescent="0.2">
      <c r="A4" s="16"/>
      <c r="B4" s="162" t="s">
        <v>54</v>
      </c>
      <c r="C4" s="162"/>
      <c r="D4" s="162"/>
      <c r="E4" s="1"/>
    </row>
    <row r="5" spans="1:8" s="19" customFormat="1" ht="13.5" thickBot="1" x14ac:dyDescent="0.25">
      <c r="A5" s="18"/>
      <c r="B5" s="18"/>
      <c r="C5" s="18"/>
      <c r="D5" s="18"/>
      <c r="E5" s="18"/>
    </row>
    <row r="6" spans="1:8" ht="15" x14ac:dyDescent="0.2">
      <c r="A6" s="2"/>
      <c r="B6" s="70"/>
      <c r="C6" s="71" t="s">
        <v>29</v>
      </c>
      <c r="D6" s="71"/>
      <c r="E6" s="2"/>
      <c r="F6" s="163" t="s">
        <v>53</v>
      </c>
      <c r="G6" s="163"/>
      <c r="H6" s="163"/>
    </row>
    <row r="7" spans="1:8" ht="15" x14ac:dyDescent="0.2">
      <c r="A7" s="1"/>
      <c r="B7" s="52">
        <v>1</v>
      </c>
      <c r="C7" s="56" t="s">
        <v>30</v>
      </c>
      <c r="D7" s="57">
        <v>3.5000000000000003E-2</v>
      </c>
      <c r="E7" s="1"/>
      <c r="F7" s="24" t="s">
        <v>44</v>
      </c>
      <c r="G7" s="24"/>
      <c r="H7" s="24"/>
    </row>
    <row r="8" spans="1:8" ht="15" x14ac:dyDescent="0.2">
      <c r="A8" s="1"/>
      <c r="B8" s="52">
        <v>2</v>
      </c>
      <c r="C8" s="56" t="s">
        <v>31</v>
      </c>
      <c r="D8" s="57">
        <v>8.9999999999999993E-3</v>
      </c>
      <c r="E8" s="1"/>
      <c r="F8" s="24" t="s">
        <v>45</v>
      </c>
      <c r="G8" s="24"/>
      <c r="H8" s="24"/>
    </row>
    <row r="9" spans="1:8" ht="15" x14ac:dyDescent="0.2">
      <c r="A9" s="1"/>
      <c r="B9" s="64">
        <v>3</v>
      </c>
      <c r="C9" s="68" t="s">
        <v>32</v>
      </c>
      <c r="D9" s="69">
        <v>1.26E-2</v>
      </c>
      <c r="E9" s="1"/>
      <c r="F9" s="24" t="s">
        <v>46</v>
      </c>
      <c r="G9" s="24"/>
      <c r="H9" s="24"/>
    </row>
    <row r="10" spans="1:8" ht="15" x14ac:dyDescent="0.2">
      <c r="A10" s="1"/>
      <c r="B10" s="52"/>
      <c r="C10" s="56"/>
      <c r="D10" s="72"/>
      <c r="E10" s="1"/>
      <c r="F10" s="24" t="s">
        <v>47</v>
      </c>
      <c r="G10" s="24"/>
      <c r="H10" s="24"/>
    </row>
    <row r="11" spans="1:8" ht="15" x14ac:dyDescent="0.2">
      <c r="A11" s="1"/>
      <c r="B11" s="58">
        <v>4</v>
      </c>
      <c r="C11" s="59" t="s">
        <v>33</v>
      </c>
      <c r="D11" s="60">
        <v>7.0000000000000007E-2</v>
      </c>
      <c r="E11" s="1"/>
      <c r="F11" s="24" t="s">
        <v>48</v>
      </c>
      <c r="G11" s="24"/>
      <c r="H11" s="24"/>
    </row>
    <row r="12" spans="1:8" ht="15" x14ac:dyDescent="0.2">
      <c r="A12" s="1"/>
      <c r="B12" s="55"/>
      <c r="C12" s="56"/>
      <c r="D12" s="72"/>
      <c r="E12" s="1"/>
      <c r="F12" s="25" t="s">
        <v>49</v>
      </c>
      <c r="G12" s="25"/>
      <c r="H12" s="25"/>
    </row>
    <row r="13" spans="1:8" x14ac:dyDescent="0.2">
      <c r="A13" s="1"/>
      <c r="B13" s="49">
        <v>5</v>
      </c>
      <c r="C13" s="50" t="s">
        <v>34</v>
      </c>
      <c r="D13" s="67">
        <f>SUM(D14:D17)</f>
        <v>8.6499999999999994E-2</v>
      </c>
      <c r="E13" s="1"/>
      <c r="F13" s="26"/>
      <c r="G13" s="26"/>
      <c r="H13" s="26"/>
    </row>
    <row r="14" spans="1:8" ht="14.1" customHeight="1" x14ac:dyDescent="0.2">
      <c r="A14" s="1"/>
      <c r="B14" s="61" t="s">
        <v>35</v>
      </c>
      <c r="C14" s="62" t="s">
        <v>36</v>
      </c>
      <c r="D14" s="63">
        <v>0.03</v>
      </c>
      <c r="E14" s="1"/>
      <c r="F14" s="27"/>
      <c r="G14" s="20"/>
      <c r="H14" s="20"/>
    </row>
    <row r="15" spans="1:8" x14ac:dyDescent="0.2">
      <c r="A15" s="1"/>
      <c r="B15" s="52" t="s">
        <v>37</v>
      </c>
      <c r="C15" s="53" t="s">
        <v>38</v>
      </c>
      <c r="D15" s="54">
        <v>6.4999999999999997E-3</v>
      </c>
      <c r="E15" s="1"/>
      <c r="F15" s="20"/>
      <c r="G15" s="20"/>
      <c r="H15" s="20"/>
    </row>
    <row r="16" spans="1:8" x14ac:dyDescent="0.2">
      <c r="A16" s="1"/>
      <c r="B16" s="52" t="s">
        <v>39</v>
      </c>
      <c r="C16" s="53" t="s">
        <v>40</v>
      </c>
      <c r="D16" s="54">
        <v>0.03</v>
      </c>
      <c r="E16" s="1"/>
      <c r="F16" s="20"/>
      <c r="G16" s="20"/>
      <c r="H16" s="20"/>
    </row>
    <row r="17" spans="1:10" x14ac:dyDescent="0.2">
      <c r="A17" s="1"/>
      <c r="B17" s="64" t="s">
        <v>41</v>
      </c>
      <c r="C17" s="65" t="s">
        <v>42</v>
      </c>
      <c r="D17" s="66">
        <v>0.02</v>
      </c>
      <c r="E17" s="1"/>
      <c r="F17" s="164"/>
      <c r="G17" s="164"/>
      <c r="H17" s="164"/>
    </row>
    <row r="18" spans="1:10" ht="14.1" customHeight="1" x14ac:dyDescent="0.2">
      <c r="A18" s="1"/>
      <c r="B18" s="52"/>
      <c r="C18" s="53"/>
      <c r="D18" s="73"/>
      <c r="E18" s="1"/>
      <c r="F18" s="163" t="s">
        <v>56</v>
      </c>
      <c r="G18" s="163"/>
      <c r="H18" s="163"/>
    </row>
    <row r="19" spans="1:10" x14ac:dyDescent="0.2">
      <c r="A19" s="3"/>
      <c r="B19" s="49">
        <v>6</v>
      </c>
      <c r="C19" s="50" t="s">
        <v>43</v>
      </c>
      <c r="D19" s="51">
        <v>0.01</v>
      </c>
      <c r="E19" s="3"/>
      <c r="F19" s="165" t="s">
        <v>55</v>
      </c>
      <c r="G19" s="165"/>
      <c r="H19" s="165"/>
    </row>
    <row r="20" spans="1:10" x14ac:dyDescent="0.2">
      <c r="A20" s="3"/>
      <c r="B20" s="168"/>
      <c r="C20" s="168"/>
      <c r="D20" s="168"/>
      <c r="E20" s="4"/>
      <c r="F20" s="166"/>
      <c r="G20" s="166"/>
      <c r="H20" s="166"/>
    </row>
    <row r="21" spans="1:10" ht="13.5" thickBot="1" x14ac:dyDescent="0.25">
      <c r="A21" s="3"/>
      <c r="B21" s="46"/>
      <c r="C21" s="47" t="s">
        <v>51</v>
      </c>
      <c r="D21" s="48">
        <f>(((1+D7+D8+D9)*(1+D19)*(1+D11)/(1-D13))-1)</f>
        <v>0.25</v>
      </c>
      <c r="E21" s="4"/>
      <c r="F21" s="166"/>
      <c r="G21" s="166"/>
      <c r="H21" s="166"/>
    </row>
    <row r="22" spans="1:10" x14ac:dyDescent="0.2">
      <c r="A22" s="3"/>
      <c r="D22" s="17"/>
      <c r="E22" s="5"/>
      <c r="F22" s="166"/>
      <c r="G22" s="166"/>
      <c r="H22" s="166"/>
    </row>
    <row r="23" spans="1:10" ht="13.5" thickBot="1" x14ac:dyDescent="0.25">
      <c r="A23" s="3"/>
      <c r="B23" s="45" t="s">
        <v>52</v>
      </c>
      <c r="C23" s="27"/>
      <c r="D23" s="17"/>
      <c r="E23" s="5"/>
      <c r="F23" s="166"/>
      <c r="G23" s="166"/>
      <c r="H23" s="166"/>
    </row>
    <row r="24" spans="1:10" x14ac:dyDescent="0.2">
      <c r="A24" s="3"/>
      <c r="B24" s="169" t="s">
        <v>58</v>
      </c>
      <c r="C24" s="169"/>
      <c r="D24" s="169"/>
      <c r="E24" s="5"/>
      <c r="F24" s="166"/>
      <c r="G24" s="166"/>
      <c r="H24" s="166"/>
    </row>
    <row r="25" spans="1:10" ht="13.5" thickBot="1" x14ac:dyDescent="0.25">
      <c r="B25" s="170" t="s">
        <v>57</v>
      </c>
      <c r="C25" s="170"/>
      <c r="D25" s="170"/>
      <c r="F25" s="167"/>
      <c r="G25" s="167"/>
      <c r="H25" s="167"/>
    </row>
    <row r="27" spans="1:10" x14ac:dyDescent="0.2">
      <c r="A27" s="27"/>
      <c r="B27" s="27"/>
      <c r="C27" s="27"/>
      <c r="D27" s="27"/>
      <c r="E27" s="32"/>
      <c r="F27" s="32"/>
      <c r="G27" s="32"/>
      <c r="H27" s="32"/>
      <c r="I27" s="32"/>
      <c r="J27" s="20"/>
    </row>
    <row r="28" spans="1:10" x14ac:dyDescent="0.2">
      <c r="A28" s="27"/>
      <c r="B28" s="27"/>
      <c r="C28" s="27"/>
      <c r="D28" s="27"/>
      <c r="E28" s="27"/>
      <c r="F28" s="27"/>
      <c r="G28" s="27"/>
      <c r="H28" s="27"/>
      <c r="I28" s="27"/>
    </row>
    <row r="29" spans="1:10" ht="14.45" customHeight="1" x14ac:dyDescent="0.2">
      <c r="B29" s="27"/>
      <c r="C29" s="27"/>
      <c r="D29" s="27"/>
      <c r="E29" s="21"/>
      <c r="F29" s="27"/>
      <c r="G29" s="27"/>
      <c r="H29" s="27"/>
    </row>
    <row r="30" spans="1:10" ht="15" x14ac:dyDescent="0.2">
      <c r="B30" s="27"/>
      <c r="C30" s="27"/>
      <c r="D30" s="27"/>
      <c r="E30" s="22"/>
      <c r="F30" s="27"/>
      <c r="G30" s="27"/>
      <c r="H30" s="27"/>
    </row>
    <row r="31" spans="1:10" ht="15" x14ac:dyDescent="0.2">
      <c r="B31" s="27"/>
      <c r="C31" s="27"/>
      <c r="D31" s="27"/>
      <c r="E31" s="22"/>
      <c r="F31" s="27"/>
      <c r="G31" s="27"/>
      <c r="H31" s="27"/>
    </row>
    <row r="32" spans="1:10" ht="15" x14ac:dyDescent="0.2">
      <c r="B32" s="27"/>
      <c r="C32" s="27"/>
      <c r="D32" s="27"/>
      <c r="E32" s="22"/>
      <c r="F32" s="27"/>
      <c r="G32" s="27"/>
      <c r="H32" s="27"/>
    </row>
    <row r="33" spans="2:8" ht="15" x14ac:dyDescent="0.2">
      <c r="B33" s="28"/>
      <c r="C33" s="28"/>
      <c r="D33" s="28"/>
      <c r="E33" s="29"/>
      <c r="F33" s="28"/>
      <c r="G33" s="28"/>
      <c r="H33" s="28"/>
    </row>
    <row r="34" spans="2:8" ht="15" x14ac:dyDescent="0.2">
      <c r="E34" s="22"/>
    </row>
    <row r="35" spans="2:8" ht="15" x14ac:dyDescent="0.2">
      <c r="E35" s="23"/>
    </row>
  </sheetData>
  <sheetProtection algorithmName="SHA-512" hashValue="eyPuh2iXQmE5lBtbob1L825IGYB6TIZZ5cFtGQlM1MX0vkos8T+bbvoJVmVdVvTXlBxP3sS9vc3yNF7dGDOrEw==" saltValue="CaxJnhFIBtTqkBpEb0Eppg==" spinCount="100000" sheet="1" selectLockedCells="1"/>
  <mergeCells count="8">
    <mergeCell ref="B4:D4"/>
    <mergeCell ref="F18:H18"/>
    <mergeCell ref="F17:H17"/>
    <mergeCell ref="F19:H25"/>
    <mergeCell ref="B20:D20"/>
    <mergeCell ref="F6:H6"/>
    <mergeCell ref="B24:D24"/>
    <mergeCell ref="B25:D25"/>
  </mergeCells>
  <printOptions horizontalCentered="1"/>
  <pageMargins left="0.39370078740157483" right="0.39370078740157483" top="0.98425196850393704" bottom="0.59055118110236227" header="0.31496062992125984" footer="0.31496062992125984"/>
  <headerFooter>
    <oddHeader>&amp;L
&amp;G&amp;C&amp;"-,Negrito"&amp;11&amp;K03+039
UNIDADE DE ENGENHARIA&amp;R&amp;"-,Negrito"&amp;K03+039
PROCESSO Nº. xxxxxxx/20xx</oddHeader>
    <oddFooter>&amp;R&amp;"-,Regular"&amp;9&amp;K03+039Pág. &amp;P/&amp;N</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3</vt:i4>
      </vt:variant>
    </vt:vector>
  </HeadingPairs>
  <TitlesOfParts>
    <vt:vector size="5" baseType="lpstr">
      <vt:lpstr>Planilha de Orçamento</vt:lpstr>
      <vt:lpstr>BDI</vt:lpstr>
      <vt:lpstr>BDI!Area_de_impressao</vt:lpstr>
      <vt:lpstr>'Planilha de Orçamento'!Area_de_impressao</vt:lpstr>
      <vt:lpstr>'Planilha de Orçamento'!Titulos_de_impressao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Marcos Andre</dc:creator>
  <cp:lastModifiedBy>Talita Marinheiro Pereira</cp:lastModifiedBy>
  <cp:lastPrinted>2021-02-01T19:50:45Z</cp:lastPrinted>
  <dcterms:created xsi:type="dcterms:W3CDTF">2000-05-25T11:19:14Z</dcterms:created>
  <dcterms:modified xsi:type="dcterms:W3CDTF">2021-02-03T13:57:06Z</dcterms:modified>
</cp:coreProperties>
</file>